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55" windowHeight="11850" activeTab="0"/>
  </bookViews>
  <sheets>
    <sheet name="Ajakava" sheetId="1" r:id="rId1"/>
    <sheet name="Ajakava 1" sheetId="2" state="hidden" r:id="rId2"/>
    <sheet name="Ajakava 2" sheetId="3" state="hidden" r:id="rId3"/>
    <sheet name="Ajakava 3" sheetId="4" state="hidden" r:id="rId4"/>
    <sheet name="Tabel_A" sheetId="5" r:id="rId5"/>
    <sheet name="Tabel_B" sheetId="6" r:id="rId6"/>
    <sheet name="Tabel_C" sheetId="7" r:id="rId7"/>
    <sheet name="Kohamängud 1-8" sheetId="8" r:id="rId8"/>
    <sheet name="Tabel_9-13" sheetId="9" r:id="rId9"/>
    <sheet name="Kokkuvõte" sheetId="10" r:id="rId10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<sst xmlns="http://schemas.openxmlformats.org/spreadsheetml/2006/main" count="841" uniqueCount="160">
  <si>
    <t>Kell</t>
  </si>
  <si>
    <t>Võistkond</t>
  </si>
  <si>
    <t>Nr.</t>
  </si>
  <si>
    <t>VÕISTKOND</t>
  </si>
  <si>
    <t>PUNKTE</t>
  </si>
  <si>
    <t>KOHT</t>
  </si>
  <si>
    <t>Tulemus</t>
  </si>
  <si>
    <t>-</t>
  </si>
  <si>
    <t>V – VAHE</t>
  </si>
  <si>
    <t>HC Kehra</t>
  </si>
  <si>
    <t>Paremusjärjestus</t>
  </si>
  <si>
    <t>Võistkonna nimi</t>
  </si>
  <si>
    <t>Klubi nimi</t>
  </si>
  <si>
    <t>Treener(id)</t>
  </si>
  <si>
    <t>1.</t>
  </si>
  <si>
    <t>2.</t>
  </si>
  <si>
    <t>3.</t>
  </si>
  <si>
    <t>4.</t>
  </si>
  <si>
    <t>5.</t>
  </si>
  <si>
    <t>6.</t>
  </si>
  <si>
    <t>7.</t>
  </si>
  <si>
    <t>I</t>
  </si>
  <si>
    <t>II</t>
  </si>
  <si>
    <t>III</t>
  </si>
  <si>
    <t>Treener:</t>
  </si>
  <si>
    <t>Võistkondade parimad mängijad:</t>
  </si>
  <si>
    <t>Mängija nimi</t>
  </si>
  <si>
    <t>Turniiri parim mängija:</t>
  </si>
  <si>
    <t>Turniiri parim väravavaht:</t>
  </si>
  <si>
    <t>8.</t>
  </si>
  <si>
    <t>9.</t>
  </si>
  <si>
    <t>Alagrupp B</t>
  </si>
  <si>
    <t>Alagrupp A</t>
  </si>
  <si>
    <t>A1</t>
  </si>
  <si>
    <t>B3</t>
  </si>
  <si>
    <t>B2</t>
  </si>
  <si>
    <t>B1</t>
  </si>
  <si>
    <t>A3</t>
  </si>
  <si>
    <t>A2</t>
  </si>
  <si>
    <t>A4</t>
  </si>
  <si>
    <t>Gr.</t>
  </si>
  <si>
    <t>B</t>
  </si>
  <si>
    <t>A</t>
  </si>
  <si>
    <t>HC TALLAS</t>
  </si>
  <si>
    <t>HC VIIMSI</t>
  </si>
  <si>
    <t>HC Tallas</t>
  </si>
  <si>
    <t>AUTASUSTAMINE</t>
  </si>
  <si>
    <t>Mängude aeg 2×15min</t>
  </si>
  <si>
    <t>10.</t>
  </si>
  <si>
    <t>11.</t>
  </si>
  <si>
    <t>12.</t>
  </si>
  <si>
    <t>HC Viimsi</t>
  </si>
  <si>
    <t>sündinud 2010-2012</t>
  </si>
  <si>
    <t>HC TABASALU</t>
  </si>
  <si>
    <t>C</t>
  </si>
  <si>
    <t>HC Tabasalu</t>
  </si>
  <si>
    <t>VF1</t>
  </si>
  <si>
    <t>VF2</t>
  </si>
  <si>
    <t>VF3</t>
  </si>
  <si>
    <t>VF4</t>
  </si>
  <si>
    <t>C2</t>
  </si>
  <si>
    <t>C1</t>
  </si>
  <si>
    <t>C3</t>
  </si>
  <si>
    <t>VF 1 võitja</t>
  </si>
  <si>
    <t>VF 2 võitja</t>
  </si>
  <si>
    <t>VF 3 võitja</t>
  </si>
  <si>
    <t>VF 1 kaotaja</t>
  </si>
  <si>
    <t>VF 2 kaotaja</t>
  </si>
  <si>
    <t>VF 3 kaotaja</t>
  </si>
  <si>
    <t>VF 4 kaotaja</t>
  </si>
  <si>
    <t>VF 4 võitja</t>
  </si>
  <si>
    <t>9.-13.</t>
  </si>
  <si>
    <t>13.</t>
  </si>
  <si>
    <t>VEERANDFINAAL 1</t>
  </si>
  <si>
    <t>VEERANDFINAAL 2</t>
  </si>
  <si>
    <t>VEERANDFINAAL 3</t>
  </si>
  <si>
    <t>VEERANDFINAAL 4</t>
  </si>
  <si>
    <t>Alagrupp C</t>
  </si>
  <si>
    <t>Kohad 9.-13.</t>
  </si>
  <si>
    <t>2022 EESTI KARIKAVÕISTLUSED KÄSIPALLIS</t>
  </si>
  <si>
    <t>NOORMEHED D KLASS</t>
  </si>
  <si>
    <t>VALGA</t>
  </si>
  <si>
    <t>Valga Spordihoone</t>
  </si>
  <si>
    <t>30.09.-02.10.2021</t>
  </si>
  <si>
    <t>ARUKÜLA</t>
  </si>
  <si>
    <t>HC TALLINN</t>
  </si>
  <si>
    <t>VILJANDI SK</t>
  </si>
  <si>
    <t>VALGA KÄVAL</t>
  </si>
  <si>
    <t>HC KEHRA</t>
  </si>
  <si>
    <t>PÕLVA SK</t>
  </si>
  <si>
    <t>TALLINNA KÄSIPALLIAKADEEMIA</t>
  </si>
  <si>
    <t>Mäng</t>
  </si>
  <si>
    <t>Paus 30</t>
  </si>
  <si>
    <t>Tapa valla Spordikool/ SK Tapa</t>
  </si>
  <si>
    <t>Viljandi SK</t>
  </si>
  <si>
    <t>HC Pärnu/ Paikuse</t>
  </si>
  <si>
    <t>Põlva SK</t>
  </si>
  <si>
    <t>Tallinna Käsipalliakadeemia</t>
  </si>
  <si>
    <t>HC Tallinn</t>
  </si>
  <si>
    <t>Valga Käval</t>
  </si>
  <si>
    <t>A5</t>
  </si>
  <si>
    <t>B4</t>
  </si>
  <si>
    <t>C4</t>
  </si>
  <si>
    <t>B3/C3</t>
  </si>
  <si>
    <t>A3/C3</t>
  </si>
  <si>
    <t>APF1 võitja</t>
  </si>
  <si>
    <t>APF2 kaotaja</t>
  </si>
  <si>
    <t>APF2 võitja</t>
  </si>
  <si>
    <t>APF1 kaotaja</t>
  </si>
  <si>
    <t>BPF1 võitja</t>
  </si>
  <si>
    <t>BPF2 võitja</t>
  </si>
  <si>
    <t>BPF2 kaotaja</t>
  </si>
  <si>
    <t>BPF1 kaotaja</t>
  </si>
  <si>
    <t>BPF1</t>
  </si>
  <si>
    <t>BPF2</t>
  </si>
  <si>
    <t>APF1</t>
  </si>
  <si>
    <t>APF2</t>
  </si>
  <si>
    <t>1.-2.</t>
  </si>
  <si>
    <t>3.-4.</t>
  </si>
  <si>
    <t>5.-6.</t>
  </si>
  <si>
    <t>7.-8.</t>
  </si>
  <si>
    <t>C4/B4</t>
  </si>
  <si>
    <t>B4/B3/C3</t>
  </si>
  <si>
    <t>B4/C4</t>
  </si>
  <si>
    <t>A3/A4</t>
  </si>
  <si>
    <t>A3/B3/C3</t>
  </si>
  <si>
    <t>A3 ei pääse kohtadele 1-8</t>
  </si>
  <si>
    <t>B3 ei pääse kohtadele 1-8</t>
  </si>
  <si>
    <t>C3 ei pääse kohtadele 1-8</t>
  </si>
  <si>
    <t>Juhul kui on variant, et edasi ei pääse A grupi 3. võistkond jääb see mäng ära ja saab kell 9:00 alustada BPF1</t>
  </si>
  <si>
    <t>vajadusel</t>
  </si>
  <si>
    <t>A POOLFINAAL 1</t>
  </si>
  <si>
    <t>A PF1 võitja</t>
  </si>
  <si>
    <t>1.-2. KOHT</t>
  </si>
  <si>
    <t>A PF2 võtija</t>
  </si>
  <si>
    <t>A POOLFINAAL 2</t>
  </si>
  <si>
    <t>A PF2 kaotaja</t>
  </si>
  <si>
    <t>3.-4. KOHT</t>
  </si>
  <si>
    <t>A PF1 kaotaja</t>
  </si>
  <si>
    <t>Kohamängud 1.-8.</t>
  </si>
  <si>
    <t>30.09.-02.10.2022</t>
  </si>
  <si>
    <t>B POOLFINAAL 1</t>
  </si>
  <si>
    <t>B POOLFINAAL 2</t>
  </si>
  <si>
    <t>VF1 võitja</t>
  </si>
  <si>
    <t>VF3 võitja</t>
  </si>
  <si>
    <t>VF2 võitja</t>
  </si>
  <si>
    <t>VF4 võitja</t>
  </si>
  <si>
    <t>5.-6. KOHT</t>
  </si>
  <si>
    <t>7.-8. KOHT</t>
  </si>
  <si>
    <t>B PF2 kaotaja</t>
  </si>
  <si>
    <t>B PF1 võitja</t>
  </si>
  <si>
    <t>B PF2 võtija</t>
  </si>
  <si>
    <t>B PF1 kaotaja</t>
  </si>
  <si>
    <t>VF2 kaotaja</t>
  </si>
  <si>
    <t>VF3 kaotaja</t>
  </si>
  <si>
    <t>VF4 kaotaja</t>
  </si>
  <si>
    <t>9-13.</t>
  </si>
  <si>
    <t>TAPA VALLA SPORDIKOOL/ SK TAPA</t>
  </si>
  <si>
    <t>HC PÄRNU/ PAIKUSE</t>
  </si>
  <si>
    <t>Aruküla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</si>
</sst>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/d/yyyy"/>
    <numFmt numFmtId="183" formatCode="[$-425]d\.\ mmmm\ yyyy&quot;. a.&quot;"/>
    <numFmt numFmtId="184" formatCode="dd\.mm\.yy;@"/>
    <numFmt numFmtId="185" formatCode="[$-F800]dddd\,\ mmmm\ dd\,\ yyyy"/>
    <numFmt numFmtId="186" formatCode="dd/mmmm\ yyyy"/>
    <numFmt numFmtId="187" formatCode="[$-425]dddd"/>
    <numFmt numFmtId="188" formatCode="[$-425]dddd\,\ d\.\ mmmm\ yyyy;@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[$€-2]\ #,##0.00_);[Red]\([$€-2]\ #,##0.00\)"/>
    <numFmt numFmtId="193" formatCode="[$-425]ddd\,\ d\.mm/yyyy;@"/>
    <numFmt numFmtId="194" formatCode="[$-425]dddd\,\ d\.\ mmmm\ yyyy"/>
    <numFmt numFmtId="195" formatCode="[$-F400]h:mm:ss\ AM/PM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9"/>
      <color indexed="10"/>
      <name val="Sylfaen"/>
      <family val="1"/>
    </font>
    <font>
      <b/>
      <sz val="16"/>
      <name val="Book Antiqua"/>
      <family val="1"/>
    </font>
    <font>
      <u val="single"/>
      <sz val="10"/>
      <color indexed="39"/>
      <name val="Arial Narrow"/>
      <family val="2"/>
    </font>
    <font>
      <sz val="8"/>
      <name val="Arial"/>
      <family val="2"/>
    </font>
    <font>
      <b/>
      <sz val="14"/>
      <name val="Cambria"/>
      <family val="1"/>
    </font>
    <font>
      <sz val="12"/>
      <name val="Book Antiqua"/>
      <family val="1"/>
    </font>
    <font>
      <b/>
      <sz val="16"/>
      <name val="Arial Narrow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i/>
      <u val="single"/>
      <sz val="9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b/>
      <i/>
      <sz val="16"/>
      <name val="Garamond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b/>
      <i/>
      <u val="single"/>
      <sz val="10"/>
      <color indexed="18"/>
      <name val="Book Antiqua"/>
      <family val="1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sz val="11"/>
      <color indexed="8"/>
      <name val="Calibri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2"/>
      <name val="Cambria"/>
      <family val="1"/>
    </font>
    <font>
      <sz val="14"/>
      <name val="Cambria"/>
      <family val="1"/>
    </font>
    <font>
      <sz val="10"/>
      <name val="Cambria"/>
      <family val="1"/>
    </font>
    <font>
      <b/>
      <sz val="12"/>
      <name val="Calibri"/>
      <family val="2"/>
    </font>
    <font>
      <sz val="12"/>
      <name val="Cambria"/>
      <family val="1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FA7D00"/>
      <name val="Arial Narrow"/>
      <family val="2"/>
    </font>
    <font>
      <sz val="10"/>
      <color rgb="FF9C0006"/>
      <name val="Arial Narrow"/>
      <family val="2"/>
    </font>
    <font>
      <sz val="10"/>
      <color rgb="FF006100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i/>
      <sz val="10"/>
      <color rgb="FF7F7F7F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1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23" borderId="3" applyNumberFormat="0" applyAlignment="0" applyProtection="0"/>
    <xf numFmtId="0" fontId="2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0" fillId="24" borderId="5" applyNumberFormat="0" applyFont="0" applyAlignment="0" applyProtection="0"/>
    <xf numFmtId="0" fontId="71" fillId="25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20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3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54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55" fillId="0" borderId="0" xfId="0" applyFont="1" applyAlignment="1">
      <alignment horizontal="left"/>
    </xf>
    <xf numFmtId="49" fontId="56" fillId="0" borderId="0" xfId="0" applyNumberFormat="1" applyFont="1" applyFill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20" fontId="22" fillId="0" borderId="19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20" fontId="22" fillId="0" borderId="24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20" fontId="22" fillId="0" borderId="2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58" fillId="0" borderId="0" xfId="0" applyFont="1" applyFill="1" applyBorder="1" applyAlignment="1">
      <alignment/>
    </xf>
    <xf numFmtId="20" fontId="22" fillId="0" borderId="32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58" fillId="0" borderId="34" xfId="0" applyFont="1" applyFill="1" applyBorder="1" applyAlignment="1">
      <alignment/>
    </xf>
    <xf numFmtId="0" fontId="54" fillId="0" borderId="0" xfId="0" applyFont="1" applyAlignment="1">
      <alignment horizontal="left"/>
    </xf>
    <xf numFmtId="49" fontId="56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 indent="1"/>
    </xf>
    <xf numFmtId="0" fontId="22" fillId="0" borderId="25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left" indent="1"/>
    </xf>
    <xf numFmtId="0" fontId="22" fillId="0" borderId="35" xfId="0" applyFont="1" applyFill="1" applyBorder="1" applyAlignment="1">
      <alignment horizontal="left" indent="1"/>
    </xf>
    <xf numFmtId="0" fontId="22" fillId="0" borderId="36" xfId="0" applyFont="1" applyFill="1" applyBorder="1" applyAlignment="1">
      <alignment horizontal="left" indent="1"/>
    </xf>
    <xf numFmtId="0" fontId="22" fillId="0" borderId="33" xfId="0" applyFont="1" applyFill="1" applyBorder="1" applyAlignment="1">
      <alignment horizontal="left" indent="1"/>
    </xf>
    <xf numFmtId="0" fontId="22" fillId="0" borderId="37" xfId="0" applyFont="1" applyFill="1" applyBorder="1" applyAlignment="1">
      <alignment horizontal="left" indent="1"/>
    </xf>
    <xf numFmtId="0" fontId="24" fillId="0" borderId="0" xfId="49" applyFont="1">
      <alignment/>
      <protection/>
    </xf>
    <xf numFmtId="0" fontId="23" fillId="0" borderId="0" xfId="49" applyFont="1">
      <alignment/>
      <protection/>
    </xf>
    <xf numFmtId="49" fontId="22" fillId="0" borderId="0" xfId="49" applyNumberFormat="1" applyFont="1" applyAlignment="1">
      <alignment horizontal="right"/>
      <protection/>
    </xf>
    <xf numFmtId="0" fontId="22" fillId="0" borderId="0" xfId="49" applyFont="1">
      <alignment/>
      <protection/>
    </xf>
    <xf numFmtId="0" fontId="25" fillId="0" borderId="0" xfId="49" applyFont="1">
      <alignment/>
      <protection/>
    </xf>
    <xf numFmtId="0" fontId="27" fillId="0" borderId="0" xfId="49" applyFont="1">
      <alignment/>
      <protection/>
    </xf>
    <xf numFmtId="0" fontId="28" fillId="0" borderId="0" xfId="49" applyFont="1">
      <alignment/>
      <protection/>
    </xf>
    <xf numFmtId="0" fontId="29" fillId="0" borderId="0" xfId="49" applyFont="1">
      <alignment/>
      <protection/>
    </xf>
    <xf numFmtId="0" fontId="23" fillId="0" borderId="0" xfId="49" applyFont="1" applyAlignment="1">
      <alignment horizontal="right"/>
      <protection/>
    </xf>
    <xf numFmtId="0" fontId="23" fillId="0" borderId="38" xfId="49" applyFont="1" applyBorder="1">
      <alignment/>
      <protection/>
    </xf>
    <xf numFmtId="0" fontId="31" fillId="0" borderId="39" xfId="49" applyFont="1" applyBorder="1" applyAlignment="1">
      <alignment horizontal="center"/>
      <protection/>
    </xf>
    <xf numFmtId="0" fontId="23" fillId="0" borderId="40" xfId="49" applyFont="1" applyBorder="1">
      <alignment/>
      <protection/>
    </xf>
    <xf numFmtId="0" fontId="22" fillId="0" borderId="41" xfId="49" applyFont="1" applyBorder="1" applyAlignment="1">
      <alignment horizontal="center"/>
      <protection/>
    </xf>
    <xf numFmtId="0" fontId="23" fillId="0" borderId="42" xfId="49" applyFont="1" applyBorder="1">
      <alignment/>
      <protection/>
    </xf>
    <xf numFmtId="0" fontId="22" fillId="0" borderId="43" xfId="49" applyFont="1" applyBorder="1" applyAlignment="1">
      <alignment horizontal="center"/>
      <protection/>
    </xf>
    <xf numFmtId="0" fontId="23" fillId="0" borderId="44" xfId="49" applyFont="1" applyBorder="1">
      <alignment/>
      <protection/>
    </xf>
    <xf numFmtId="0" fontId="23" fillId="0" borderId="41" xfId="49" applyFont="1" applyBorder="1" applyAlignment="1">
      <alignment horizontal="right"/>
      <protection/>
    </xf>
    <xf numFmtId="0" fontId="23" fillId="0" borderId="45" xfId="49" applyFont="1" applyBorder="1" applyAlignment="1">
      <alignment horizontal="right"/>
      <protection/>
    </xf>
    <xf numFmtId="0" fontId="23" fillId="0" borderId="46" xfId="49" applyFont="1" applyBorder="1">
      <alignment/>
      <protection/>
    </xf>
    <xf numFmtId="0" fontId="21" fillId="0" borderId="0" xfId="49" applyFont="1">
      <alignment/>
      <protection/>
    </xf>
    <xf numFmtId="0" fontId="23" fillId="0" borderId="38" xfId="49" applyFont="1" applyBorder="1" applyAlignment="1">
      <alignment horizontal="right"/>
      <protection/>
    </xf>
    <xf numFmtId="0" fontId="80" fillId="0" borderId="47" xfId="0" applyFont="1" applyBorder="1" applyAlignment="1">
      <alignment horizontal="center" vertical="center"/>
    </xf>
    <xf numFmtId="0" fontId="32" fillId="33" borderId="48" xfId="0" applyFont="1" applyFill="1" applyBorder="1" applyAlignment="1">
      <alignment horizontal="left" vertical="center" indent="1"/>
    </xf>
    <xf numFmtId="0" fontId="0" fillId="33" borderId="49" xfId="0" applyFill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49" fontId="33" fillId="0" borderId="51" xfId="0" applyNumberFormat="1" applyFont="1" applyBorder="1" applyAlignment="1">
      <alignment horizontal="center" vertical="center" wrapText="1"/>
    </xf>
    <xf numFmtId="0" fontId="80" fillId="0" borderId="52" xfId="0" applyFont="1" applyBorder="1" applyAlignment="1">
      <alignment horizontal="center" vertical="center"/>
    </xf>
    <xf numFmtId="0" fontId="32" fillId="33" borderId="53" xfId="0" applyFont="1" applyFill="1" applyBorder="1" applyAlignment="1">
      <alignment horizontal="left" vertical="center" indent="1"/>
    </xf>
    <xf numFmtId="0" fontId="0" fillId="33" borderId="54" xfId="0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left" indent="1"/>
    </xf>
    <xf numFmtId="0" fontId="22" fillId="0" borderId="56" xfId="0" applyFont="1" applyFill="1" applyBorder="1" applyAlignment="1">
      <alignment horizontal="left" indent="1"/>
    </xf>
    <xf numFmtId="0" fontId="80" fillId="0" borderId="0" xfId="0" applyFont="1" applyBorder="1" applyAlignment="1">
      <alignment horizontal="center" vertical="center"/>
    </xf>
    <xf numFmtId="0" fontId="32" fillId="33" borderId="57" xfId="0" applyFont="1" applyFill="1" applyBorder="1" applyAlignment="1">
      <alignment horizontal="left" vertical="center" indent="1"/>
    </xf>
    <xf numFmtId="0" fontId="32" fillId="33" borderId="58" xfId="0" applyFont="1" applyFill="1" applyBorder="1" applyAlignment="1">
      <alignment horizontal="left" vertical="center" indent="1"/>
    </xf>
    <xf numFmtId="0" fontId="32" fillId="33" borderId="59" xfId="0" applyFont="1" applyFill="1" applyBorder="1" applyAlignment="1">
      <alignment horizontal="left" vertical="center" indent="1"/>
    </xf>
    <xf numFmtId="0" fontId="32" fillId="33" borderId="60" xfId="0" applyFont="1" applyFill="1" applyBorder="1" applyAlignment="1">
      <alignment horizontal="left" vertical="center" indent="1"/>
    </xf>
    <xf numFmtId="20" fontId="2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3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 indent="1"/>
    </xf>
    <xf numFmtId="0" fontId="12" fillId="0" borderId="6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34" borderId="65" xfId="0" applyFont="1" applyFill="1" applyBorder="1" applyAlignment="1">
      <alignment horizontal="center"/>
    </xf>
    <xf numFmtId="0" fontId="4" fillId="0" borderId="66" xfId="0" applyFont="1" applyBorder="1" applyAlignment="1" applyProtection="1">
      <alignment horizontal="center"/>
      <protection locked="0"/>
    </xf>
    <xf numFmtId="0" fontId="11" fillId="34" borderId="12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11" fillId="34" borderId="15" xfId="0" applyFont="1" applyFill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4" borderId="66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10" fillId="34" borderId="68" xfId="0" applyFont="1" applyFill="1" applyBorder="1" applyAlignment="1">
      <alignment horizontal="center"/>
    </xf>
    <xf numFmtId="0" fontId="3" fillId="0" borderId="69" xfId="0" applyFont="1" applyBorder="1" applyAlignment="1" applyProtection="1">
      <alignment horizontal="center"/>
      <protection locked="0"/>
    </xf>
    <xf numFmtId="0" fontId="11" fillId="34" borderId="0" xfId="0" applyFont="1" applyFill="1" applyAlignment="1">
      <alignment horizontal="center"/>
    </xf>
    <xf numFmtId="0" fontId="3" fillId="0" borderId="70" xfId="0" applyFont="1" applyBorder="1" applyAlignment="1" applyProtection="1">
      <alignment horizontal="center"/>
      <protection locked="0"/>
    </xf>
    <xf numFmtId="0" fontId="11" fillId="34" borderId="34" xfId="0" applyFont="1" applyFill="1" applyBorder="1" applyAlignment="1">
      <alignment horizontal="center"/>
    </xf>
    <xf numFmtId="0" fontId="4" fillId="0" borderId="6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1" fillId="34" borderId="17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22" fillId="0" borderId="55" xfId="0" applyFont="1" applyFill="1" applyBorder="1" applyAlignment="1">
      <alignment horizontal="left" indent="1"/>
    </xf>
    <xf numFmtId="0" fontId="22" fillId="0" borderId="71" xfId="0" applyFont="1" applyFill="1" applyBorder="1" applyAlignment="1">
      <alignment horizontal="left" indent="1"/>
    </xf>
    <xf numFmtId="0" fontId="3" fillId="0" borderId="0" xfId="0" applyFont="1" applyBorder="1" applyAlignment="1" applyProtection="1">
      <alignment horizontal="center"/>
      <protection locked="0"/>
    </xf>
    <xf numFmtId="0" fontId="11" fillId="34" borderId="67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center"/>
    </xf>
    <xf numFmtId="0" fontId="10" fillId="34" borderId="67" xfId="0" applyFont="1" applyFill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73" xfId="0" applyFont="1" applyBorder="1" applyAlignment="1">
      <alignment horizontal="center"/>
    </xf>
    <xf numFmtId="49" fontId="22" fillId="0" borderId="74" xfId="0" applyNumberFormat="1" applyFont="1" applyBorder="1" applyAlignment="1">
      <alignment horizontal="center"/>
    </xf>
    <xf numFmtId="49" fontId="22" fillId="0" borderId="75" xfId="0" applyNumberFormat="1" applyFont="1" applyBorder="1" applyAlignment="1">
      <alignment horizontal="center"/>
    </xf>
    <xf numFmtId="0" fontId="23" fillId="0" borderId="76" xfId="0" applyFont="1" applyBorder="1" applyAlignment="1">
      <alignment/>
    </xf>
    <xf numFmtId="0" fontId="32" fillId="0" borderId="77" xfId="0" applyFont="1" applyBorder="1" applyAlignment="1">
      <alignment/>
    </xf>
    <xf numFmtId="0" fontId="0" fillId="0" borderId="78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35" borderId="36" xfId="0" applyFont="1" applyFill="1" applyBorder="1" applyAlignment="1">
      <alignment horizontal="left" indent="1"/>
    </xf>
    <xf numFmtId="0" fontId="22" fillId="35" borderId="20" xfId="0" applyFont="1" applyFill="1" applyBorder="1" applyAlignment="1">
      <alignment horizontal="left" indent="1"/>
    </xf>
    <xf numFmtId="188" fontId="61" fillId="0" borderId="0" xfId="0" applyNumberFormat="1" applyFont="1" applyBorder="1" applyAlignment="1">
      <alignment horizontal="left"/>
    </xf>
    <xf numFmtId="0" fontId="57" fillId="0" borderId="72" xfId="0" applyFont="1" applyBorder="1" applyAlignment="1">
      <alignment horizontal="center"/>
    </xf>
    <xf numFmtId="0" fontId="57" fillId="0" borderId="76" xfId="0" applyFont="1" applyBorder="1" applyAlignment="1">
      <alignment horizontal="center"/>
    </xf>
    <xf numFmtId="0" fontId="57" fillId="0" borderId="79" xfId="0" applyFont="1" applyBorder="1" applyAlignment="1">
      <alignment horizontal="center"/>
    </xf>
    <xf numFmtId="188" fontId="61" fillId="0" borderId="34" xfId="0" applyNumberFormat="1" applyFont="1" applyBorder="1" applyAlignment="1">
      <alignment horizontal="left"/>
    </xf>
    <xf numFmtId="0" fontId="3" fillId="0" borderId="8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3" fillId="35" borderId="67" xfId="0" applyFont="1" applyFill="1" applyBorder="1" applyAlignment="1">
      <alignment horizontal="left" vertical="center" indent="1"/>
    </xf>
    <xf numFmtId="0" fontId="13" fillId="35" borderId="69" xfId="0" applyFont="1" applyFill="1" applyBorder="1" applyAlignment="1">
      <alignment horizontal="left" vertical="center" indent="1"/>
    </xf>
    <xf numFmtId="0" fontId="13" fillId="35" borderId="81" xfId="0" applyFont="1" applyFill="1" applyBorder="1" applyAlignment="1">
      <alignment horizontal="left" vertical="center" indent="1"/>
    </xf>
    <xf numFmtId="0" fontId="20" fillId="0" borderId="67" xfId="0" applyFont="1" applyBorder="1" applyAlignment="1" applyProtection="1">
      <alignment horizontal="center" vertical="center"/>
      <protection hidden="1"/>
    </xf>
    <xf numFmtId="0" fontId="20" fillId="0" borderId="69" xfId="0" applyFont="1" applyBorder="1" applyAlignment="1" applyProtection="1">
      <alignment horizontal="center" vertical="center"/>
      <protection hidden="1"/>
    </xf>
    <xf numFmtId="0" fontId="20" fillId="0" borderId="81" xfId="0" applyFont="1" applyBorder="1" applyAlignment="1" applyProtection="1">
      <alignment horizontal="center" vertical="center"/>
      <protection hidden="1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vertical="center" wrapText="1" indent="1"/>
    </xf>
    <xf numFmtId="0" fontId="13" fillId="0" borderId="69" xfId="0" applyFont="1" applyBorder="1" applyAlignment="1">
      <alignment horizontal="left" vertical="center" wrapText="1" indent="1"/>
    </xf>
    <xf numFmtId="0" fontId="13" fillId="0" borderId="70" xfId="0" applyFont="1" applyBorder="1" applyAlignment="1">
      <alignment horizontal="left" vertical="center" wrapText="1" indent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15" fillId="0" borderId="86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5" fillId="0" borderId="88" xfId="0" applyFont="1" applyBorder="1" applyAlignment="1" applyProtection="1">
      <alignment horizontal="center" vertical="center"/>
      <protection locked="0"/>
    </xf>
    <xf numFmtId="0" fontId="20" fillId="0" borderId="89" xfId="0" applyFont="1" applyBorder="1" applyAlignment="1" applyProtection="1">
      <alignment horizontal="center" vertical="center"/>
      <protection hidden="1"/>
    </xf>
    <xf numFmtId="0" fontId="3" fillId="0" borderId="90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vertical="center" indent="1"/>
    </xf>
    <xf numFmtId="0" fontId="13" fillId="0" borderId="69" xfId="0" applyFont="1" applyBorder="1" applyAlignment="1">
      <alignment horizontal="left" vertical="center" indent="1"/>
    </xf>
    <xf numFmtId="0" fontId="13" fillId="0" borderId="81" xfId="0" applyFont="1" applyBorder="1" applyAlignment="1">
      <alignment horizontal="left" vertical="center" indent="1"/>
    </xf>
    <xf numFmtId="49" fontId="0" fillId="0" borderId="0" xfId="0" applyNumberFormat="1" applyAlignment="1">
      <alignment horizontal="center"/>
    </xf>
    <xf numFmtId="0" fontId="23" fillId="0" borderId="0" xfId="49" applyFont="1" applyAlignment="1">
      <alignment horizontal="left"/>
      <protection/>
    </xf>
    <xf numFmtId="0" fontId="23" fillId="0" borderId="0" xfId="49" applyFont="1">
      <alignment/>
      <protection/>
    </xf>
    <xf numFmtId="0" fontId="23" fillId="0" borderId="0" xfId="49" applyFont="1" applyAlignment="1">
      <alignment horizontal="right"/>
      <protection/>
    </xf>
    <xf numFmtId="0" fontId="21" fillId="0" borderId="38" xfId="49" applyFont="1" applyBorder="1" applyAlignment="1">
      <alignment horizontal="left"/>
      <protection/>
    </xf>
    <xf numFmtId="0" fontId="21" fillId="0" borderId="38" xfId="49" applyFont="1" applyBorder="1">
      <alignment/>
      <protection/>
    </xf>
    <xf numFmtId="0" fontId="28" fillId="0" borderId="91" xfId="49" applyFont="1" applyBorder="1">
      <alignment/>
      <protection/>
    </xf>
    <xf numFmtId="0" fontId="28" fillId="0" borderId="0" xfId="49" applyFont="1">
      <alignment/>
      <protection/>
    </xf>
    <xf numFmtId="0" fontId="26" fillId="0" borderId="0" xfId="49" applyFont="1">
      <alignment/>
      <protection/>
    </xf>
    <xf numFmtId="0" fontId="28" fillId="0" borderId="0" xfId="49" applyFont="1" applyAlignment="1">
      <alignment horizontal="left" indent="1"/>
      <protection/>
    </xf>
    <xf numFmtId="0" fontId="30" fillId="0" borderId="0" xfId="49" applyFont="1">
      <alignment/>
      <protection/>
    </xf>
  </cellXfs>
  <cellStyles count="5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Hüperlink 2" xfId="38"/>
    <cellStyle name="Kokku" xfId="39"/>
    <cellStyle name="Comma" xfId="40"/>
    <cellStyle name="Comma [0]" xfId="41"/>
    <cellStyle name="Kontrolli lahtrit" xfId="42"/>
    <cellStyle name="Followed Hyperlink" xfId="43"/>
    <cellStyle name="Lingitud lahter" xfId="44"/>
    <cellStyle name="Märkus" xfId="45"/>
    <cellStyle name="Neutraalne" xfId="46"/>
    <cellStyle name="Normaallaad 2" xfId="47"/>
    <cellStyle name="Normaallaad 2 2" xfId="48"/>
    <cellStyle name="Normaallaad 2 2 2" xfId="49"/>
    <cellStyle name="Normaallaad 3" xfId="50"/>
    <cellStyle name="Pealkiri" xfId="51"/>
    <cellStyle name="Pealkiri 1" xfId="52"/>
    <cellStyle name="Pealkiri 2" xfId="53"/>
    <cellStyle name="Pealkiri 3" xfId="54"/>
    <cellStyle name="Pealkiri 4" xfId="55"/>
    <cellStyle name="Percent" xfId="56"/>
    <cellStyle name="Rõhk1" xfId="57"/>
    <cellStyle name="Rõhk2" xfId="58"/>
    <cellStyle name="Rõhk3" xfId="59"/>
    <cellStyle name="Rõhk4" xfId="60"/>
    <cellStyle name="Rõhk5" xfId="61"/>
    <cellStyle name="Rõhk6" xfId="62"/>
    <cellStyle name="Selgitav tekst" xfId="63"/>
    <cellStyle name="Sisestus" xfId="64"/>
    <cellStyle name="Currency" xfId="65"/>
    <cellStyle name="Currency [0]" xfId="66"/>
    <cellStyle name="Väljund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="90" zoomScaleNormal="90" zoomScalePageLayoutView="0" workbookViewId="0" topLeftCell="A1">
      <selection activeCell="M10" sqref="M10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  <col min="13" max="13" width="15.00390625" style="0" customWidth="1"/>
    <col min="24" max="24" width="8.8515625" style="143" customWidth="1"/>
    <col min="25" max="26" width="28.00390625" style="0" bestFit="1" customWidth="1"/>
    <col min="31" max="32" width="28.00390625" style="0" bestFit="1" customWidth="1"/>
  </cols>
  <sheetData>
    <row r="1" spans="1:23" ht="18">
      <c r="A1" s="30" t="s">
        <v>79</v>
      </c>
      <c r="B1" s="31"/>
      <c r="C1" s="31"/>
      <c r="D1" s="31"/>
      <c r="E1" s="31"/>
      <c r="F1" s="31"/>
      <c r="G1" s="12"/>
      <c r="M1" s="16"/>
      <c r="N1" s="16"/>
      <c r="O1" s="16"/>
      <c r="P1" s="11"/>
      <c r="Q1" s="16"/>
      <c r="R1" s="16"/>
      <c r="S1" s="16"/>
      <c r="T1" s="16"/>
      <c r="U1" s="16"/>
      <c r="V1" s="16"/>
      <c r="W1" s="16"/>
    </row>
    <row r="2" spans="1:23" ht="15.75">
      <c r="A2" s="13" t="s">
        <v>80</v>
      </c>
      <c r="G2" s="19" t="s">
        <v>52</v>
      </c>
      <c r="H2" s="4"/>
      <c r="I2" s="4"/>
      <c r="M2" s="3"/>
      <c r="N2" s="3"/>
      <c r="O2" s="3"/>
      <c r="P2" s="16"/>
      <c r="Q2" s="3"/>
      <c r="R2" s="3"/>
      <c r="S2" s="3"/>
      <c r="T2" s="3"/>
      <c r="U2" s="3"/>
      <c r="V2" s="3"/>
      <c r="W2" s="3"/>
    </row>
    <row r="3" spans="1:23" ht="15.75">
      <c r="A3" s="13"/>
      <c r="G3" s="19"/>
      <c r="H3" s="4"/>
      <c r="I3" s="4"/>
      <c r="M3" s="16"/>
      <c r="N3" s="16"/>
      <c r="O3" s="16"/>
      <c r="P3" s="11"/>
      <c r="Q3" s="16"/>
      <c r="R3" s="16"/>
      <c r="S3" s="16"/>
      <c r="T3" s="16"/>
      <c r="U3" s="16"/>
      <c r="V3" s="16"/>
      <c r="W3" s="16"/>
    </row>
    <row r="4" spans="1:24" s="2" customFormat="1" ht="15.75">
      <c r="A4" s="32"/>
      <c r="B4" s="16"/>
      <c r="C4" s="16"/>
      <c r="D4" s="16"/>
      <c r="E4" s="16"/>
      <c r="F4" s="16"/>
      <c r="G4" s="60" t="s">
        <v>140</v>
      </c>
      <c r="H4" s="34" t="s">
        <v>81</v>
      </c>
      <c r="I4" s="16"/>
      <c r="J4" s="16"/>
      <c r="K4" s="16"/>
      <c r="M4" s="3"/>
      <c r="N4" s="3"/>
      <c r="O4" s="3"/>
      <c r="P4" s="16"/>
      <c r="Q4" s="3"/>
      <c r="R4" s="3"/>
      <c r="S4" s="3"/>
      <c r="T4" s="3"/>
      <c r="U4" s="3"/>
      <c r="V4" s="3"/>
      <c r="W4" s="3"/>
      <c r="X4" s="144"/>
    </row>
    <row r="5" spans="1:24" s="2" customFormat="1" ht="15.75">
      <c r="A5" s="35"/>
      <c r="B5" s="35"/>
      <c r="C5" s="35"/>
      <c r="D5" s="35"/>
      <c r="E5" s="35"/>
      <c r="F5" s="35"/>
      <c r="G5" s="59" t="s">
        <v>47</v>
      </c>
      <c r="H5" s="34" t="s">
        <v>82</v>
      </c>
      <c r="I5" s="35"/>
      <c r="J5" s="35"/>
      <c r="K5" s="33"/>
      <c r="M5" s="16"/>
      <c r="N5" s="16"/>
      <c r="O5" s="16"/>
      <c r="P5" s="11"/>
      <c r="Q5" s="16"/>
      <c r="R5" s="16"/>
      <c r="S5" s="16"/>
      <c r="T5" s="16"/>
      <c r="U5" s="16"/>
      <c r="V5" s="16"/>
      <c r="W5" s="16"/>
      <c r="X5" s="144"/>
    </row>
    <row r="6" spans="1:24" s="2" customFormat="1" ht="15.75">
      <c r="A6" s="160">
        <v>44834</v>
      </c>
      <c r="B6" s="160"/>
      <c r="C6" s="160"/>
      <c r="D6" s="160"/>
      <c r="E6" s="160"/>
      <c r="F6" s="160"/>
      <c r="G6" s="36"/>
      <c r="H6" s="37"/>
      <c r="I6" s="36"/>
      <c r="J6" s="36"/>
      <c r="K6" s="36"/>
      <c r="M6" s="3"/>
      <c r="N6" s="3"/>
      <c r="O6" s="3"/>
      <c r="P6" s="16"/>
      <c r="Q6" s="3"/>
      <c r="R6" s="3"/>
      <c r="S6" s="3"/>
      <c r="T6" s="3"/>
      <c r="U6" s="3"/>
      <c r="V6" s="3"/>
      <c r="W6" s="3"/>
      <c r="X6" s="144"/>
    </row>
    <row r="7" spans="1:24" s="2" customFormat="1" ht="17.25" customHeight="1">
      <c r="A7" s="38" t="s">
        <v>0</v>
      </c>
      <c r="B7" s="140" t="s">
        <v>2</v>
      </c>
      <c r="C7" s="140" t="s">
        <v>40</v>
      </c>
      <c r="D7" s="140" t="s">
        <v>91</v>
      </c>
      <c r="E7" s="140" t="s">
        <v>92</v>
      </c>
      <c r="F7" s="39" t="s">
        <v>1</v>
      </c>
      <c r="G7" s="39" t="s">
        <v>1</v>
      </c>
      <c r="H7" s="40"/>
      <c r="I7" s="161" t="s">
        <v>6</v>
      </c>
      <c r="J7" s="162"/>
      <c r="K7" s="163"/>
      <c r="M7" s="16"/>
      <c r="N7" s="16"/>
      <c r="O7" s="16"/>
      <c r="P7" s="11"/>
      <c r="Q7" s="16"/>
      <c r="R7" s="16"/>
      <c r="S7" s="16"/>
      <c r="T7" s="16"/>
      <c r="U7" s="16"/>
      <c r="V7" s="16"/>
      <c r="W7" s="16"/>
      <c r="X7" s="144"/>
    </row>
    <row r="8" spans="1:26" s="3" customFormat="1" ht="17.25" customHeight="1">
      <c r="A8" s="41">
        <v>0.4166666666666667</v>
      </c>
      <c r="B8" s="42">
        <v>1</v>
      </c>
      <c r="C8" s="42" t="s">
        <v>54</v>
      </c>
      <c r="D8" s="42">
        <v>45</v>
      </c>
      <c r="E8" s="42">
        <v>0</v>
      </c>
      <c r="F8" s="62" t="s">
        <v>99</v>
      </c>
      <c r="G8" s="64" t="s">
        <v>45</v>
      </c>
      <c r="H8" s="43"/>
      <c r="I8" s="44"/>
      <c r="J8" s="45" t="s">
        <v>7</v>
      </c>
      <c r="K8" s="46"/>
      <c r="P8" s="16"/>
      <c r="X8" s="152"/>
      <c r="Y8" s="151"/>
      <c r="Z8" s="151"/>
    </row>
    <row r="9" spans="1:26" s="16" customFormat="1" ht="17.25" customHeight="1">
      <c r="A9" s="47">
        <f aca="true" t="shared" si="0" ref="A9:A15">A8+TIME(0,D9+E9,0)</f>
        <v>0.4479166666666667</v>
      </c>
      <c r="B9" s="48">
        <v>2</v>
      </c>
      <c r="C9" s="42" t="s">
        <v>42</v>
      </c>
      <c r="D9" s="42">
        <v>45</v>
      </c>
      <c r="E9" s="42">
        <v>0</v>
      </c>
      <c r="F9" s="63" t="s">
        <v>93</v>
      </c>
      <c r="G9" s="158"/>
      <c r="H9" s="43"/>
      <c r="I9" s="49"/>
      <c r="J9" s="20" t="s">
        <v>7</v>
      </c>
      <c r="K9" s="50"/>
      <c r="P9" s="11"/>
      <c r="X9" s="154"/>
      <c r="Y9" s="151"/>
      <c r="Z9" s="151"/>
    </row>
    <row r="10" spans="1:26" s="11" customFormat="1" ht="17.25" customHeight="1">
      <c r="A10" s="47">
        <f t="shared" si="0"/>
        <v>0.4791666666666667</v>
      </c>
      <c r="B10" s="48">
        <v>3</v>
      </c>
      <c r="C10" s="42" t="s">
        <v>42</v>
      </c>
      <c r="D10" s="42">
        <v>45</v>
      </c>
      <c r="E10" s="42">
        <v>0</v>
      </c>
      <c r="F10" s="63" t="s">
        <v>94</v>
      </c>
      <c r="G10" s="65" t="s">
        <v>95</v>
      </c>
      <c r="H10" s="43"/>
      <c r="I10" s="49"/>
      <c r="J10" s="20" t="s">
        <v>7</v>
      </c>
      <c r="K10" s="50"/>
      <c r="N10" s="16"/>
      <c r="O10" s="16"/>
      <c r="Q10" s="16"/>
      <c r="X10" s="37"/>
      <c r="Y10" s="151"/>
      <c r="Z10" s="151"/>
    </row>
    <row r="11" spans="1:26" s="11" customFormat="1" ht="17.25" customHeight="1">
      <c r="A11" s="47">
        <f t="shared" si="0"/>
        <v>0.5104166666666667</v>
      </c>
      <c r="B11" s="48">
        <v>4</v>
      </c>
      <c r="C11" s="42" t="s">
        <v>54</v>
      </c>
      <c r="D11" s="42">
        <v>45</v>
      </c>
      <c r="E11" s="42">
        <v>0</v>
      </c>
      <c r="F11" s="63" t="s">
        <v>55</v>
      </c>
      <c r="G11" s="65" t="s">
        <v>9</v>
      </c>
      <c r="H11" s="43"/>
      <c r="I11" s="49"/>
      <c r="J11" s="20" t="s">
        <v>7</v>
      </c>
      <c r="K11" s="50"/>
      <c r="N11" s="16"/>
      <c r="O11" s="16"/>
      <c r="Q11" s="16"/>
      <c r="X11" s="152"/>
      <c r="Y11" s="151"/>
      <c r="Z11" s="151"/>
    </row>
    <row r="12" spans="1:26" s="11" customFormat="1" ht="17.25" customHeight="1">
      <c r="A12" s="47">
        <f t="shared" si="0"/>
        <v>0.5416666666666667</v>
      </c>
      <c r="B12" s="48">
        <v>5</v>
      </c>
      <c r="C12" s="42" t="s">
        <v>41</v>
      </c>
      <c r="D12" s="42">
        <v>45</v>
      </c>
      <c r="E12" s="42">
        <v>0</v>
      </c>
      <c r="F12" s="63" t="s">
        <v>96</v>
      </c>
      <c r="G12" s="65" t="s">
        <v>51</v>
      </c>
      <c r="H12" s="43"/>
      <c r="I12" s="49"/>
      <c r="J12" s="20" t="s">
        <v>7</v>
      </c>
      <c r="K12" s="50"/>
      <c r="N12" s="16"/>
      <c r="O12" s="16"/>
      <c r="Q12" s="16"/>
      <c r="X12" s="152"/>
      <c r="Y12" s="151"/>
      <c r="Z12" s="151"/>
    </row>
    <row r="13" spans="1:26" s="11" customFormat="1" ht="17.25" customHeight="1">
      <c r="A13" s="47">
        <f t="shared" si="0"/>
        <v>0.5729166666666667</v>
      </c>
      <c r="B13" s="48">
        <v>6</v>
      </c>
      <c r="C13" s="42" t="s">
        <v>41</v>
      </c>
      <c r="D13" s="42">
        <v>45</v>
      </c>
      <c r="E13" s="42">
        <v>0</v>
      </c>
      <c r="F13" s="63" t="s">
        <v>97</v>
      </c>
      <c r="G13" s="65" t="s">
        <v>98</v>
      </c>
      <c r="H13" s="43"/>
      <c r="I13" s="49"/>
      <c r="J13" s="20" t="s">
        <v>7</v>
      </c>
      <c r="K13" s="50"/>
      <c r="N13" s="16"/>
      <c r="O13" s="16"/>
      <c r="Q13" s="16"/>
      <c r="X13" s="152"/>
      <c r="Y13" s="151"/>
      <c r="Z13" s="151"/>
    </row>
    <row r="14" spans="1:26" s="11" customFormat="1" ht="17.25" customHeight="1">
      <c r="A14" s="47">
        <f t="shared" si="0"/>
        <v>0.6041666666666667</v>
      </c>
      <c r="B14" s="48">
        <v>7</v>
      </c>
      <c r="C14" s="42" t="s">
        <v>42</v>
      </c>
      <c r="D14" s="42">
        <v>45</v>
      </c>
      <c r="E14" s="42">
        <v>0</v>
      </c>
      <c r="F14" s="63" t="s">
        <v>159</v>
      </c>
      <c r="G14" s="65" t="s">
        <v>93</v>
      </c>
      <c r="H14" s="43"/>
      <c r="I14" s="49"/>
      <c r="J14" s="20" t="s">
        <v>7</v>
      </c>
      <c r="K14" s="50"/>
      <c r="N14" s="16"/>
      <c r="O14" s="16"/>
      <c r="Q14" s="16"/>
      <c r="X14" s="154"/>
      <c r="Y14" s="151"/>
      <c r="Z14" s="151"/>
    </row>
    <row r="15" spans="1:26" s="11" customFormat="1" ht="17.25" customHeight="1">
      <c r="A15" s="47">
        <f t="shared" si="0"/>
        <v>0.6354166666666667</v>
      </c>
      <c r="B15" s="48">
        <v>8</v>
      </c>
      <c r="C15" s="42" t="s">
        <v>42</v>
      </c>
      <c r="D15" s="42">
        <v>45</v>
      </c>
      <c r="E15" s="42">
        <v>0</v>
      </c>
      <c r="F15" s="159"/>
      <c r="G15" s="65" t="s">
        <v>94</v>
      </c>
      <c r="H15" s="43"/>
      <c r="I15" s="49"/>
      <c r="J15" s="20" t="s">
        <v>7</v>
      </c>
      <c r="K15" s="50"/>
      <c r="N15" s="16"/>
      <c r="O15" s="16"/>
      <c r="Q15" s="16"/>
      <c r="X15" s="154"/>
      <c r="Y15" s="151"/>
      <c r="Z15" s="151"/>
    </row>
    <row r="16" spans="1:26" s="11" customFormat="1" ht="17.25" customHeight="1">
      <c r="A16" s="47">
        <f>A15+TIME(0,D16+E16,0)</f>
        <v>0.6666666666666667</v>
      </c>
      <c r="B16" s="48">
        <v>9</v>
      </c>
      <c r="C16" s="42" t="s">
        <v>54</v>
      </c>
      <c r="D16" s="42">
        <v>45</v>
      </c>
      <c r="E16" s="42">
        <v>0</v>
      </c>
      <c r="F16" s="63" t="s">
        <v>9</v>
      </c>
      <c r="G16" s="65" t="s">
        <v>99</v>
      </c>
      <c r="H16" s="43"/>
      <c r="I16" s="49"/>
      <c r="J16" s="20" t="s">
        <v>7</v>
      </c>
      <c r="K16" s="50"/>
      <c r="N16" s="16"/>
      <c r="O16" s="16"/>
      <c r="Q16" s="16"/>
      <c r="X16" s="152"/>
      <c r="Y16" s="151"/>
      <c r="Z16" s="151"/>
    </row>
    <row r="17" spans="1:26" s="11" customFormat="1" ht="17.25" customHeight="1">
      <c r="A17" s="47">
        <f>A16+TIME(0,D17+E17,0)</f>
        <v>0.6979166666666667</v>
      </c>
      <c r="B17" s="48">
        <v>10</v>
      </c>
      <c r="C17" s="42" t="s">
        <v>54</v>
      </c>
      <c r="D17" s="42">
        <v>45</v>
      </c>
      <c r="E17" s="42">
        <v>0</v>
      </c>
      <c r="F17" s="63" t="s">
        <v>45</v>
      </c>
      <c r="G17" s="65" t="s">
        <v>55</v>
      </c>
      <c r="H17" s="43"/>
      <c r="I17" s="49"/>
      <c r="J17" s="20" t="s">
        <v>7</v>
      </c>
      <c r="K17" s="50"/>
      <c r="N17" s="16"/>
      <c r="O17" s="16"/>
      <c r="Q17" s="16"/>
      <c r="X17" s="152"/>
      <c r="Y17" s="151"/>
      <c r="Z17" s="151"/>
    </row>
    <row r="18" spans="1:26" s="11" customFormat="1" ht="17.25" customHeight="1">
      <c r="A18" s="47">
        <f>A17+TIME(0,D18+E18,0)</f>
        <v>0.7291666666666667</v>
      </c>
      <c r="B18" s="48">
        <v>11</v>
      </c>
      <c r="C18" s="42" t="s">
        <v>42</v>
      </c>
      <c r="D18" s="42">
        <v>45</v>
      </c>
      <c r="E18" s="42">
        <v>0</v>
      </c>
      <c r="F18" s="63" t="s">
        <v>95</v>
      </c>
      <c r="G18" s="65" t="s">
        <v>159</v>
      </c>
      <c r="H18" s="43"/>
      <c r="I18" s="49"/>
      <c r="J18" s="20" t="s">
        <v>7</v>
      </c>
      <c r="K18" s="50"/>
      <c r="N18" s="16"/>
      <c r="O18" s="16"/>
      <c r="Q18" s="16"/>
      <c r="X18" s="154"/>
      <c r="Y18" s="151"/>
      <c r="Z18" s="151"/>
    </row>
    <row r="19" spans="1:26" s="11" customFormat="1" ht="17.25" customHeight="1">
      <c r="A19" s="47">
        <f>A18+TIME(0,D19+E19,0)</f>
        <v>0.7604166666666667</v>
      </c>
      <c r="B19" s="48">
        <v>12</v>
      </c>
      <c r="C19" s="42" t="s">
        <v>41</v>
      </c>
      <c r="D19" s="42">
        <v>45</v>
      </c>
      <c r="E19" s="42">
        <v>0</v>
      </c>
      <c r="F19" s="63" t="s">
        <v>98</v>
      </c>
      <c r="G19" s="65" t="s">
        <v>96</v>
      </c>
      <c r="H19" s="43"/>
      <c r="I19" s="49"/>
      <c r="J19" s="20" t="s">
        <v>7</v>
      </c>
      <c r="K19" s="50"/>
      <c r="N19" s="16"/>
      <c r="O19" s="16"/>
      <c r="Q19" s="16"/>
      <c r="X19" s="152"/>
      <c r="Y19" s="151"/>
      <c r="Z19" s="151"/>
    </row>
    <row r="20" spans="1:26" s="11" customFormat="1" ht="17.25" customHeight="1">
      <c r="A20" s="51">
        <f>A19+TIME(0,D20+E20,0)</f>
        <v>0.7916666666666667</v>
      </c>
      <c r="B20" s="52">
        <v>13</v>
      </c>
      <c r="C20" s="98" t="s">
        <v>41</v>
      </c>
      <c r="D20" s="98">
        <v>45</v>
      </c>
      <c r="E20" s="98">
        <v>0</v>
      </c>
      <c r="F20" s="133" t="s">
        <v>51</v>
      </c>
      <c r="G20" s="134" t="s">
        <v>97</v>
      </c>
      <c r="H20" s="43"/>
      <c r="I20" s="53"/>
      <c r="J20" s="21" t="s">
        <v>7</v>
      </c>
      <c r="K20" s="54"/>
      <c r="N20" s="16"/>
      <c r="O20" s="16"/>
      <c r="Q20" s="16"/>
      <c r="X20" s="152"/>
      <c r="Y20" s="151"/>
      <c r="Z20" s="151"/>
    </row>
    <row r="21" spans="1:26" s="2" customFormat="1" ht="25.5" customHeight="1">
      <c r="A21" s="160">
        <f>A6+1</f>
        <v>44835</v>
      </c>
      <c r="B21" s="160"/>
      <c r="C21" s="160"/>
      <c r="D21" s="160"/>
      <c r="E21" s="160"/>
      <c r="F21" s="160"/>
      <c r="G21" s="55"/>
      <c r="H21" s="37"/>
      <c r="I21" s="36"/>
      <c r="J21" s="36"/>
      <c r="K21" s="36"/>
      <c r="N21" s="16"/>
      <c r="O21" s="16"/>
      <c r="P21" s="11"/>
      <c r="Q21" s="16"/>
      <c r="X21" s="153"/>
      <c r="Y21" s="153"/>
      <c r="Z21" s="153"/>
    </row>
    <row r="22" spans="1:26" s="2" customFormat="1" ht="17.25" customHeight="1">
      <c r="A22" s="56">
        <v>0.375</v>
      </c>
      <c r="B22" s="57">
        <v>14</v>
      </c>
      <c r="C22" s="57" t="s">
        <v>42</v>
      </c>
      <c r="D22" s="57">
        <v>45</v>
      </c>
      <c r="E22" s="57">
        <v>0</v>
      </c>
      <c r="F22" s="66" t="s">
        <v>94</v>
      </c>
      <c r="G22" s="67" t="s">
        <v>93</v>
      </c>
      <c r="H22" s="43"/>
      <c r="I22" s="44"/>
      <c r="J22" s="45" t="s">
        <v>7</v>
      </c>
      <c r="K22" s="46"/>
      <c r="X22" s="154"/>
      <c r="Y22" s="151"/>
      <c r="Z22" s="151"/>
    </row>
    <row r="23" spans="1:26" ht="17.25" customHeight="1">
      <c r="A23" s="47">
        <f>A22+TIME(0,D23+E23,0)</f>
        <v>0.40625</v>
      </c>
      <c r="B23" s="48">
        <v>15</v>
      </c>
      <c r="C23" s="42" t="s">
        <v>42</v>
      </c>
      <c r="D23" s="42">
        <v>45</v>
      </c>
      <c r="E23" s="42">
        <v>0</v>
      </c>
      <c r="F23" s="63" t="s">
        <v>95</v>
      </c>
      <c r="G23" s="158"/>
      <c r="H23" s="43"/>
      <c r="I23" s="49"/>
      <c r="J23" s="20" t="s">
        <v>7</v>
      </c>
      <c r="K23" s="50"/>
      <c r="X23" s="154"/>
      <c r="Y23" s="151"/>
      <c r="Z23" s="151"/>
    </row>
    <row r="24" spans="1:26" ht="17.25" customHeight="1">
      <c r="A24" s="47">
        <f aca="true" t="shared" si="1" ref="A24:A29">A23+TIME(0,D24+E24,0)</f>
        <v>0.4375</v>
      </c>
      <c r="B24" s="48">
        <v>16</v>
      </c>
      <c r="C24" s="42" t="s">
        <v>41</v>
      </c>
      <c r="D24" s="42">
        <v>45</v>
      </c>
      <c r="E24" s="42">
        <v>0</v>
      </c>
      <c r="F24" s="63" t="s">
        <v>51</v>
      </c>
      <c r="G24" s="65" t="s">
        <v>98</v>
      </c>
      <c r="H24" s="43"/>
      <c r="I24" s="49"/>
      <c r="J24" s="20" t="s">
        <v>7</v>
      </c>
      <c r="K24" s="50"/>
      <c r="X24" s="152"/>
      <c r="Y24" s="151"/>
      <c r="Z24" s="151"/>
    </row>
    <row r="25" spans="1:26" s="2" customFormat="1" ht="17.25" customHeight="1">
      <c r="A25" s="47">
        <f t="shared" si="1"/>
        <v>0.46875</v>
      </c>
      <c r="B25" s="48">
        <v>17</v>
      </c>
      <c r="C25" s="42" t="s">
        <v>42</v>
      </c>
      <c r="D25" s="42">
        <v>45</v>
      </c>
      <c r="E25" s="42">
        <v>0</v>
      </c>
      <c r="F25" s="63" t="s">
        <v>159</v>
      </c>
      <c r="G25" s="65" t="s">
        <v>94</v>
      </c>
      <c r="H25" s="43"/>
      <c r="I25" s="49"/>
      <c r="J25" s="20" t="s">
        <v>7</v>
      </c>
      <c r="K25" s="50"/>
      <c r="X25" s="154"/>
      <c r="Y25" s="151"/>
      <c r="Z25" s="151"/>
    </row>
    <row r="26" spans="1:26" s="2" customFormat="1" ht="17.25" customHeight="1">
      <c r="A26" s="47">
        <f t="shared" si="1"/>
        <v>0.5</v>
      </c>
      <c r="B26" s="48">
        <v>18</v>
      </c>
      <c r="C26" s="42" t="s">
        <v>54</v>
      </c>
      <c r="D26" s="42">
        <v>45</v>
      </c>
      <c r="E26" s="42">
        <v>0</v>
      </c>
      <c r="F26" s="63" t="s">
        <v>45</v>
      </c>
      <c r="G26" s="65" t="s">
        <v>9</v>
      </c>
      <c r="H26" s="43"/>
      <c r="I26" s="49"/>
      <c r="J26" s="20" t="s">
        <v>7</v>
      </c>
      <c r="K26" s="50"/>
      <c r="X26" s="152"/>
      <c r="Y26" s="151"/>
      <c r="Z26" s="151"/>
    </row>
    <row r="27" spans="1:26" s="2" customFormat="1" ht="17.25" customHeight="1">
      <c r="A27" s="47">
        <f t="shared" si="1"/>
        <v>0.53125</v>
      </c>
      <c r="B27" s="48">
        <v>19</v>
      </c>
      <c r="C27" s="42" t="s">
        <v>42</v>
      </c>
      <c r="D27" s="42">
        <v>45</v>
      </c>
      <c r="E27" s="42">
        <v>0</v>
      </c>
      <c r="F27" s="63" t="s">
        <v>93</v>
      </c>
      <c r="G27" s="65" t="s">
        <v>95</v>
      </c>
      <c r="H27" s="43"/>
      <c r="I27" s="49"/>
      <c r="J27" s="20" t="s">
        <v>7</v>
      </c>
      <c r="K27" s="50"/>
      <c r="X27" s="154"/>
      <c r="Y27" s="151"/>
      <c r="Z27" s="151"/>
    </row>
    <row r="28" spans="1:26" s="2" customFormat="1" ht="17.25" customHeight="1">
      <c r="A28" s="47">
        <f t="shared" si="1"/>
        <v>0.5625</v>
      </c>
      <c r="B28" s="48">
        <v>20</v>
      </c>
      <c r="C28" s="42" t="s">
        <v>42</v>
      </c>
      <c r="D28" s="42">
        <v>45</v>
      </c>
      <c r="E28" s="42">
        <v>0</v>
      </c>
      <c r="F28" s="159"/>
      <c r="G28" s="65" t="s">
        <v>159</v>
      </c>
      <c r="H28" s="43"/>
      <c r="I28" s="49"/>
      <c r="J28" s="20" t="s">
        <v>7</v>
      </c>
      <c r="K28" s="50"/>
      <c r="X28" s="154"/>
      <c r="Y28" s="151"/>
      <c r="Z28" s="151"/>
    </row>
    <row r="29" spans="1:26" s="2" customFormat="1" ht="17.25" customHeight="1">
      <c r="A29" s="47">
        <f t="shared" si="1"/>
        <v>0.59375</v>
      </c>
      <c r="B29" s="48">
        <v>21</v>
      </c>
      <c r="C29" s="42" t="s">
        <v>54</v>
      </c>
      <c r="D29" s="42">
        <v>45</v>
      </c>
      <c r="E29" s="42">
        <v>0</v>
      </c>
      <c r="F29" s="63" t="s">
        <v>55</v>
      </c>
      <c r="G29" s="65" t="s">
        <v>99</v>
      </c>
      <c r="H29" s="43"/>
      <c r="I29" s="49"/>
      <c r="J29" s="20" t="s">
        <v>7</v>
      </c>
      <c r="K29" s="50"/>
      <c r="X29" s="152"/>
      <c r="Y29" s="151"/>
      <c r="Z29" s="151"/>
    </row>
    <row r="30" spans="1:26" s="2" customFormat="1" ht="17.25" customHeight="1">
      <c r="A30" s="47">
        <f>A29+TIME(0,D30+E30,0)</f>
        <v>0.625</v>
      </c>
      <c r="B30" s="48">
        <v>22</v>
      </c>
      <c r="C30" s="42" t="s">
        <v>41</v>
      </c>
      <c r="D30" s="42">
        <v>45</v>
      </c>
      <c r="E30" s="42">
        <v>0</v>
      </c>
      <c r="F30" s="63" t="s">
        <v>97</v>
      </c>
      <c r="G30" s="65" t="s">
        <v>96</v>
      </c>
      <c r="H30" s="43"/>
      <c r="I30" s="49"/>
      <c r="J30" s="20" t="s">
        <v>7</v>
      </c>
      <c r="K30" s="50"/>
      <c r="X30" s="152"/>
      <c r="Y30" s="151"/>
      <c r="Z30" s="151"/>
    </row>
    <row r="31" spans="1:24" s="2" customFormat="1" ht="17.25" customHeight="1">
      <c r="A31" s="47">
        <f>A30+TIME(0,D31+E31,0)</f>
        <v>0.65625</v>
      </c>
      <c r="B31" s="48">
        <f aca="true" t="shared" si="2" ref="B31:B37">B30+1</f>
        <v>23</v>
      </c>
      <c r="C31" s="42" t="s">
        <v>156</v>
      </c>
      <c r="D31" s="42">
        <v>45</v>
      </c>
      <c r="E31" s="42">
        <v>0</v>
      </c>
      <c r="F31" s="63" t="s">
        <v>100</v>
      </c>
      <c r="G31" s="65" t="s">
        <v>121</v>
      </c>
      <c r="H31" s="43"/>
      <c r="I31" s="49"/>
      <c r="J31" s="20" t="s">
        <v>7</v>
      </c>
      <c r="K31" s="50"/>
      <c r="X31" s="144"/>
    </row>
    <row r="32" spans="1:24" s="2" customFormat="1" ht="17.25" customHeight="1">
      <c r="A32" s="47">
        <f aca="true" t="shared" si="3" ref="A32:A37">A31+TIME(0,D32+E32,0)</f>
        <v>0.6875</v>
      </c>
      <c r="B32" s="48">
        <f t="shared" si="2"/>
        <v>24</v>
      </c>
      <c r="C32" s="42" t="s">
        <v>156</v>
      </c>
      <c r="D32" s="42">
        <v>45</v>
      </c>
      <c r="E32" s="42">
        <v>0</v>
      </c>
      <c r="F32" s="63" t="s">
        <v>39</v>
      </c>
      <c r="G32" s="65" t="s">
        <v>122</v>
      </c>
      <c r="H32" s="43"/>
      <c r="I32" s="49"/>
      <c r="J32" s="20" t="s">
        <v>7</v>
      </c>
      <c r="K32" s="50"/>
      <c r="X32" s="144"/>
    </row>
    <row r="33" spans="1:24" s="2" customFormat="1" ht="17.25" customHeight="1">
      <c r="A33" s="47">
        <f t="shared" si="3"/>
        <v>0.71875</v>
      </c>
      <c r="B33" s="48">
        <f t="shared" si="2"/>
        <v>25</v>
      </c>
      <c r="C33" s="42" t="s">
        <v>56</v>
      </c>
      <c r="D33" s="42">
        <v>45</v>
      </c>
      <c r="E33" s="42">
        <v>0</v>
      </c>
      <c r="F33" s="63" t="s">
        <v>33</v>
      </c>
      <c r="G33" s="65" t="s">
        <v>103</v>
      </c>
      <c r="H33" s="43"/>
      <c r="I33" s="49"/>
      <c r="J33" s="20" t="s">
        <v>7</v>
      </c>
      <c r="K33" s="50"/>
      <c r="X33" s="144"/>
    </row>
    <row r="34" spans="1:24" s="2" customFormat="1" ht="17.25" customHeight="1">
      <c r="A34" s="47">
        <f t="shared" si="3"/>
        <v>0.75</v>
      </c>
      <c r="B34" s="48">
        <f t="shared" si="2"/>
        <v>26</v>
      </c>
      <c r="C34" s="42" t="s">
        <v>57</v>
      </c>
      <c r="D34" s="42">
        <v>45</v>
      </c>
      <c r="E34" s="42">
        <v>0</v>
      </c>
      <c r="F34" s="63" t="s">
        <v>60</v>
      </c>
      <c r="G34" s="65" t="s">
        <v>35</v>
      </c>
      <c r="H34" s="43"/>
      <c r="I34" s="49"/>
      <c r="J34" s="20" t="s">
        <v>7</v>
      </c>
      <c r="K34" s="50"/>
      <c r="X34" s="144"/>
    </row>
    <row r="35" spans="1:24" s="2" customFormat="1" ht="17.25" customHeight="1">
      <c r="A35" s="47">
        <f>A34+TIME(0,D35+E35,0)</f>
        <v>0.78125</v>
      </c>
      <c r="B35" s="48">
        <f t="shared" si="2"/>
        <v>27</v>
      </c>
      <c r="C35" s="42" t="s">
        <v>156</v>
      </c>
      <c r="D35" s="42">
        <v>45</v>
      </c>
      <c r="E35" s="42">
        <v>0</v>
      </c>
      <c r="F35" s="63" t="s">
        <v>101</v>
      </c>
      <c r="G35" s="65" t="s">
        <v>102</v>
      </c>
      <c r="H35" s="43"/>
      <c r="I35" s="49"/>
      <c r="J35" s="20" t="s">
        <v>7</v>
      </c>
      <c r="K35" s="50"/>
      <c r="X35" s="144"/>
    </row>
    <row r="36" spans="1:24" s="2" customFormat="1" ht="17.25" customHeight="1">
      <c r="A36" s="47">
        <f t="shared" si="3"/>
        <v>0.8125</v>
      </c>
      <c r="B36" s="48">
        <f t="shared" si="2"/>
        <v>28</v>
      </c>
      <c r="C36" s="42" t="s">
        <v>58</v>
      </c>
      <c r="D36" s="42">
        <v>45</v>
      </c>
      <c r="E36" s="42">
        <v>0</v>
      </c>
      <c r="F36" s="63" t="s">
        <v>36</v>
      </c>
      <c r="G36" s="65" t="s">
        <v>104</v>
      </c>
      <c r="H36" s="43"/>
      <c r="I36" s="49"/>
      <c r="J36" s="20" t="s">
        <v>7</v>
      </c>
      <c r="K36" s="50"/>
      <c r="X36" s="144"/>
    </row>
    <row r="37" spans="1:24" s="2" customFormat="1" ht="17.25" customHeight="1">
      <c r="A37" s="51">
        <f t="shared" si="3"/>
        <v>0.84375</v>
      </c>
      <c r="B37" s="52">
        <f t="shared" si="2"/>
        <v>29</v>
      </c>
      <c r="C37" s="98" t="s">
        <v>59</v>
      </c>
      <c r="D37" s="98">
        <v>45</v>
      </c>
      <c r="E37" s="98">
        <v>0</v>
      </c>
      <c r="F37" s="133" t="s">
        <v>61</v>
      </c>
      <c r="G37" s="134" t="s">
        <v>38</v>
      </c>
      <c r="H37" s="43"/>
      <c r="I37" s="53"/>
      <c r="J37" s="21" t="s">
        <v>7</v>
      </c>
      <c r="K37" s="54"/>
      <c r="X37" s="144"/>
    </row>
    <row r="38" spans="1:13" ht="29.25" customHeight="1">
      <c r="A38" s="164">
        <f>A21+1</f>
        <v>44836</v>
      </c>
      <c r="B38" s="164"/>
      <c r="C38" s="164"/>
      <c r="D38" s="164"/>
      <c r="E38" s="164"/>
      <c r="F38" s="164"/>
      <c r="G38" s="58"/>
      <c r="H38" s="37"/>
      <c r="I38" s="36"/>
      <c r="J38" s="36"/>
      <c r="K38" s="36"/>
      <c r="M38" s="2"/>
    </row>
    <row r="39" spans="1:14" ht="17.25" customHeight="1">
      <c r="A39" s="56">
        <v>0.375</v>
      </c>
      <c r="B39" s="57">
        <v>30</v>
      </c>
      <c r="C39" s="57" t="s">
        <v>71</v>
      </c>
      <c r="D39" s="57">
        <v>45</v>
      </c>
      <c r="E39" s="57">
        <v>0</v>
      </c>
      <c r="F39" s="66" t="s">
        <v>123</v>
      </c>
      <c r="G39" s="67" t="s">
        <v>100</v>
      </c>
      <c r="H39" s="43"/>
      <c r="I39" s="44"/>
      <c r="J39" s="45" t="s">
        <v>7</v>
      </c>
      <c r="K39" s="46"/>
      <c r="M39" t="s">
        <v>130</v>
      </c>
      <c r="N39" s="142" t="s">
        <v>129</v>
      </c>
    </row>
    <row r="40" spans="1:13" ht="17.25" customHeight="1">
      <c r="A40" s="47">
        <f>A39+TIME(0,D40+E40,0)</f>
        <v>0.40625</v>
      </c>
      <c r="B40" s="48">
        <f aca="true" t="shared" si="4" ref="B40:B51">B39+1</f>
        <v>31</v>
      </c>
      <c r="C40" s="42" t="s">
        <v>113</v>
      </c>
      <c r="D40" s="42">
        <v>45</v>
      </c>
      <c r="E40" s="42">
        <v>0</v>
      </c>
      <c r="F40" s="63" t="s">
        <v>66</v>
      </c>
      <c r="G40" s="65" t="s">
        <v>67</v>
      </c>
      <c r="H40" s="43"/>
      <c r="I40" s="49"/>
      <c r="J40" s="20" t="s">
        <v>7</v>
      </c>
      <c r="K40" s="50"/>
      <c r="M40" s="2"/>
    </row>
    <row r="41" spans="1:13" ht="17.25" customHeight="1">
      <c r="A41" s="47">
        <f aca="true" t="shared" si="5" ref="A41:A50">A40+TIME(0,D41+E41,0)</f>
        <v>0.4375</v>
      </c>
      <c r="B41" s="48">
        <f t="shared" si="4"/>
        <v>32</v>
      </c>
      <c r="C41" s="42" t="s">
        <v>114</v>
      </c>
      <c r="D41" s="42">
        <v>45</v>
      </c>
      <c r="E41" s="42">
        <v>0</v>
      </c>
      <c r="F41" s="63" t="s">
        <v>68</v>
      </c>
      <c r="G41" s="65" t="s">
        <v>69</v>
      </c>
      <c r="H41" s="43"/>
      <c r="I41" s="49"/>
      <c r="J41" s="20" t="s">
        <v>7</v>
      </c>
      <c r="K41" s="50"/>
      <c r="M41" s="2"/>
    </row>
    <row r="42" spans="1:13" ht="17.25" customHeight="1">
      <c r="A42" s="47">
        <f t="shared" si="5"/>
        <v>0.46875</v>
      </c>
      <c r="B42" s="48">
        <f t="shared" si="4"/>
        <v>33</v>
      </c>
      <c r="C42" s="42" t="s">
        <v>71</v>
      </c>
      <c r="D42" s="42">
        <v>45</v>
      </c>
      <c r="E42" s="42">
        <v>0</v>
      </c>
      <c r="F42" s="63" t="s">
        <v>123</v>
      </c>
      <c r="G42" s="65" t="s">
        <v>124</v>
      </c>
      <c r="H42" s="43"/>
      <c r="I42" s="49"/>
      <c r="J42" s="20" t="s">
        <v>7</v>
      </c>
      <c r="K42" s="50"/>
      <c r="M42" s="2"/>
    </row>
    <row r="43" spans="1:13" ht="17.25" customHeight="1">
      <c r="A43" s="47">
        <f t="shared" si="5"/>
        <v>0.5</v>
      </c>
      <c r="B43" s="48">
        <f t="shared" si="4"/>
        <v>34</v>
      </c>
      <c r="C43" s="42" t="s">
        <v>71</v>
      </c>
      <c r="D43" s="42">
        <v>45</v>
      </c>
      <c r="E43" s="42">
        <v>0</v>
      </c>
      <c r="F43" s="63" t="s">
        <v>100</v>
      </c>
      <c r="G43" s="65" t="s">
        <v>122</v>
      </c>
      <c r="H43" s="43"/>
      <c r="I43" s="49"/>
      <c r="J43" s="20" t="s">
        <v>7</v>
      </c>
      <c r="K43" s="50"/>
      <c r="M43" s="2"/>
    </row>
    <row r="44" spans="1:13" ht="17.25" customHeight="1">
      <c r="A44" s="47">
        <f t="shared" si="5"/>
        <v>0.53125</v>
      </c>
      <c r="B44" s="48">
        <f t="shared" si="4"/>
        <v>35</v>
      </c>
      <c r="C44" s="42" t="s">
        <v>115</v>
      </c>
      <c r="D44" s="42">
        <v>45</v>
      </c>
      <c r="E44" s="42">
        <v>0</v>
      </c>
      <c r="F44" s="63" t="s">
        <v>63</v>
      </c>
      <c r="G44" s="65" t="s">
        <v>64</v>
      </c>
      <c r="H44" s="43"/>
      <c r="I44" s="49"/>
      <c r="J44" s="20" t="s">
        <v>7</v>
      </c>
      <c r="K44" s="50"/>
      <c r="M44" s="2"/>
    </row>
    <row r="45" spans="1:13" ht="17.25" customHeight="1">
      <c r="A45" s="47">
        <f t="shared" si="5"/>
        <v>0.5625</v>
      </c>
      <c r="B45" s="48">
        <f t="shared" si="4"/>
        <v>36</v>
      </c>
      <c r="C45" s="42" t="s">
        <v>116</v>
      </c>
      <c r="D45" s="42">
        <v>45</v>
      </c>
      <c r="E45" s="42">
        <v>0</v>
      </c>
      <c r="F45" s="63" t="s">
        <v>65</v>
      </c>
      <c r="G45" s="65" t="s">
        <v>70</v>
      </c>
      <c r="H45" s="43"/>
      <c r="I45" s="49"/>
      <c r="J45" s="20" t="s">
        <v>7</v>
      </c>
      <c r="K45" s="50"/>
      <c r="M45" s="2"/>
    </row>
    <row r="46" spans="1:13" ht="17.25" customHeight="1">
      <c r="A46" s="47">
        <f t="shared" si="5"/>
        <v>0.59375</v>
      </c>
      <c r="B46" s="48">
        <f t="shared" si="4"/>
        <v>37</v>
      </c>
      <c r="C46" s="42" t="s">
        <v>71</v>
      </c>
      <c r="D46" s="42">
        <v>45</v>
      </c>
      <c r="E46" s="42">
        <v>0</v>
      </c>
      <c r="F46" s="63" t="s">
        <v>123</v>
      </c>
      <c r="G46" s="65" t="s">
        <v>39</v>
      </c>
      <c r="H46" s="43"/>
      <c r="I46" s="49"/>
      <c r="J46" s="20" t="s">
        <v>7</v>
      </c>
      <c r="K46" s="50"/>
      <c r="M46" s="2"/>
    </row>
    <row r="47" spans="1:13" ht="17.25" customHeight="1">
      <c r="A47" s="47">
        <f t="shared" si="5"/>
        <v>0.625</v>
      </c>
      <c r="B47" s="48">
        <f t="shared" si="4"/>
        <v>38</v>
      </c>
      <c r="C47" s="42" t="s">
        <v>71</v>
      </c>
      <c r="D47" s="42">
        <v>45</v>
      </c>
      <c r="E47" s="42">
        <v>0</v>
      </c>
      <c r="F47" s="63" t="s">
        <v>125</v>
      </c>
      <c r="G47" s="65" t="s">
        <v>123</v>
      </c>
      <c r="H47" s="43"/>
      <c r="I47" s="49"/>
      <c r="J47" s="20" t="s">
        <v>7</v>
      </c>
      <c r="K47" s="50"/>
      <c r="M47" s="2"/>
    </row>
    <row r="48" spans="1:13" ht="17.25" customHeight="1">
      <c r="A48" s="47">
        <f t="shared" si="5"/>
        <v>0.65625</v>
      </c>
      <c r="B48" s="48">
        <f t="shared" si="4"/>
        <v>39</v>
      </c>
      <c r="C48" s="42" t="s">
        <v>120</v>
      </c>
      <c r="D48" s="42">
        <v>45</v>
      </c>
      <c r="E48" s="42">
        <v>0</v>
      </c>
      <c r="F48" s="63" t="s">
        <v>111</v>
      </c>
      <c r="G48" s="65" t="s">
        <v>112</v>
      </c>
      <c r="H48" s="43"/>
      <c r="I48" s="49"/>
      <c r="J48" s="20" t="s">
        <v>7</v>
      </c>
      <c r="K48" s="50"/>
      <c r="M48" s="2"/>
    </row>
    <row r="49" spans="1:13" ht="17.25" customHeight="1">
      <c r="A49" s="47">
        <f t="shared" si="5"/>
        <v>0.6875</v>
      </c>
      <c r="B49" s="48">
        <f t="shared" si="4"/>
        <v>40</v>
      </c>
      <c r="C49" s="42" t="s">
        <v>119</v>
      </c>
      <c r="D49" s="42">
        <v>45</v>
      </c>
      <c r="E49" s="42">
        <v>0</v>
      </c>
      <c r="F49" s="63" t="s">
        <v>109</v>
      </c>
      <c r="G49" s="65" t="s">
        <v>110</v>
      </c>
      <c r="H49" s="43"/>
      <c r="I49" s="49"/>
      <c r="J49" s="20" t="s">
        <v>7</v>
      </c>
      <c r="K49" s="50"/>
      <c r="M49" s="2"/>
    </row>
    <row r="50" spans="1:13" ht="17.25" customHeight="1">
      <c r="A50" s="47">
        <f t="shared" si="5"/>
        <v>0.71875</v>
      </c>
      <c r="B50" s="48">
        <f t="shared" si="4"/>
        <v>41</v>
      </c>
      <c r="C50" s="42" t="s">
        <v>118</v>
      </c>
      <c r="D50" s="42">
        <v>45</v>
      </c>
      <c r="E50" s="42">
        <v>0</v>
      </c>
      <c r="F50" s="63" t="s">
        <v>106</v>
      </c>
      <c r="G50" s="65" t="s">
        <v>108</v>
      </c>
      <c r="H50" s="43"/>
      <c r="I50" s="49"/>
      <c r="J50" s="20" t="s">
        <v>7</v>
      </c>
      <c r="K50" s="50"/>
      <c r="M50" s="2"/>
    </row>
    <row r="51" spans="1:13" ht="17.25" customHeight="1">
      <c r="A51" s="51">
        <f>A50+TIME(0,D51+E51,0)</f>
        <v>0.75</v>
      </c>
      <c r="B51" s="52">
        <f t="shared" si="4"/>
        <v>42</v>
      </c>
      <c r="C51" s="52" t="s">
        <v>117</v>
      </c>
      <c r="D51" s="98">
        <v>45</v>
      </c>
      <c r="E51" s="98">
        <v>0</v>
      </c>
      <c r="F51" s="99" t="s">
        <v>105</v>
      </c>
      <c r="G51" s="100" t="s">
        <v>107</v>
      </c>
      <c r="H51" s="43"/>
      <c r="I51" s="53"/>
      <c r="J51" s="21" t="s">
        <v>7</v>
      </c>
      <c r="K51" s="54"/>
      <c r="M51" s="2"/>
    </row>
    <row r="52" spans="3:13" ht="15.75">
      <c r="C52" s="106"/>
      <c r="M52" s="2"/>
    </row>
    <row r="53" ht="15">
      <c r="M53" s="2"/>
    </row>
    <row r="54" spans="1:2" ht="15">
      <c r="A54" s="106">
        <f>A51+TIME(0,45,0)</f>
        <v>0.78125</v>
      </c>
      <c r="B54" s="107" t="s">
        <v>46</v>
      </c>
    </row>
  </sheetData>
  <sheetProtection/>
  <mergeCells count="4">
    <mergeCell ref="A6:F6"/>
    <mergeCell ref="I7:K7"/>
    <mergeCell ref="A21:F21"/>
    <mergeCell ref="A38:F38"/>
  </mergeCells>
  <printOptions/>
  <pageMargins left="0.59" right="0.24" top="0.61" bottom="0.39" header="0.5" footer="0.26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D14" sqref="D14:E14"/>
    </sheetView>
  </sheetViews>
  <sheetFormatPr defaultColWidth="9.140625" defaultRowHeight="12.75"/>
  <cols>
    <col min="1" max="1" width="7.8515625" style="69" customWidth="1"/>
    <col min="2" max="2" width="21.57421875" style="69" customWidth="1"/>
    <col min="3" max="3" width="1.1484375" style="69" customWidth="1"/>
    <col min="4" max="4" width="7.8515625" style="69" customWidth="1"/>
    <col min="5" max="5" width="21.57421875" style="69" customWidth="1"/>
    <col min="6" max="6" width="1.1484375" style="69" customWidth="1"/>
    <col min="7" max="7" width="8.57421875" style="69" customWidth="1"/>
    <col min="8" max="8" width="21.57421875" style="69" customWidth="1"/>
    <col min="9" max="16384" width="9.140625" style="69" customWidth="1"/>
  </cols>
  <sheetData>
    <row r="1" ht="18.75">
      <c r="A1" s="68" t="str">
        <f>Ajakava!A1</f>
        <v>2022 EESTI KARIKAVÕISTLUSED KÄSIPALLIS</v>
      </c>
    </row>
    <row r="2" spans="1:7" ht="18.75">
      <c r="A2" s="68" t="str">
        <f>Ajakava!A2</f>
        <v>NOORMEHED D KLASS</v>
      </c>
      <c r="E2" s="70" t="str">
        <f>Ajakava!G4</f>
        <v>30.09.-02.10.2022</v>
      </c>
      <c r="F2" s="71"/>
      <c r="G2" s="71" t="str">
        <f>Ajakava!H4</f>
        <v>VALGA</v>
      </c>
    </row>
    <row r="3" spans="1:7" ht="15">
      <c r="A3" s="72" t="str">
        <f>Ajakava!G2</f>
        <v>sündinud 2010-2012</v>
      </c>
      <c r="E3" s="70"/>
      <c r="F3" s="71"/>
      <c r="G3" s="71"/>
    </row>
    <row r="5" spans="1:3" ht="15">
      <c r="A5" s="199" t="s">
        <v>10</v>
      </c>
      <c r="B5" s="199"/>
      <c r="C5" s="199"/>
    </row>
    <row r="6" spans="1:8" ht="15.75">
      <c r="A6" s="73"/>
      <c r="B6" s="74" t="s">
        <v>11</v>
      </c>
      <c r="C6" s="73"/>
      <c r="D6" s="200" t="s">
        <v>12</v>
      </c>
      <c r="E6" s="200"/>
      <c r="F6" s="75"/>
      <c r="G6" s="201" t="s">
        <v>13</v>
      </c>
      <c r="H6" s="201"/>
    </row>
    <row r="7" spans="1:8" ht="12.75">
      <c r="A7" s="76" t="s">
        <v>14</v>
      </c>
      <c r="B7" s="193"/>
      <c r="C7" s="193"/>
      <c r="D7" s="193"/>
      <c r="E7" s="193"/>
      <c r="G7" s="193"/>
      <c r="H7" s="193"/>
    </row>
    <row r="8" spans="1:8" ht="12.75">
      <c r="A8" s="76" t="s">
        <v>15</v>
      </c>
      <c r="B8" s="193"/>
      <c r="C8" s="193"/>
      <c r="D8" s="193"/>
      <c r="E8" s="193"/>
      <c r="G8" s="193"/>
      <c r="H8" s="193"/>
    </row>
    <row r="9" spans="1:8" ht="12.75">
      <c r="A9" s="76" t="s">
        <v>16</v>
      </c>
      <c r="B9" s="193"/>
      <c r="C9" s="193"/>
      <c r="D9" s="193"/>
      <c r="E9" s="193"/>
      <c r="G9" s="193"/>
      <c r="H9" s="193"/>
    </row>
    <row r="10" spans="1:8" ht="12.75">
      <c r="A10" s="76" t="s">
        <v>17</v>
      </c>
      <c r="B10" s="193"/>
      <c r="C10" s="193"/>
      <c r="D10" s="193"/>
      <c r="E10" s="193"/>
      <c r="G10" s="193"/>
      <c r="H10" s="193"/>
    </row>
    <row r="11" spans="1:8" ht="12.75">
      <c r="A11" s="76" t="s">
        <v>18</v>
      </c>
      <c r="B11" s="193"/>
      <c r="C11" s="193"/>
      <c r="D11" s="193"/>
      <c r="E11" s="193"/>
      <c r="G11" s="193"/>
      <c r="H11" s="193"/>
    </row>
    <row r="12" spans="1:8" ht="12.75">
      <c r="A12" s="76" t="s">
        <v>19</v>
      </c>
      <c r="B12" s="193"/>
      <c r="C12" s="193"/>
      <c r="D12" s="193"/>
      <c r="E12" s="193"/>
      <c r="G12" s="193"/>
      <c r="H12" s="193"/>
    </row>
    <row r="13" spans="1:8" ht="12.75">
      <c r="A13" s="76" t="s">
        <v>20</v>
      </c>
      <c r="B13" s="193"/>
      <c r="C13" s="193"/>
      <c r="D13" s="193"/>
      <c r="E13" s="193"/>
      <c r="G13" s="193"/>
      <c r="H13" s="193"/>
    </row>
    <row r="14" spans="1:8" ht="12.75">
      <c r="A14" s="76" t="s">
        <v>29</v>
      </c>
      <c r="B14" s="193"/>
      <c r="C14" s="193"/>
      <c r="D14" s="193"/>
      <c r="E14" s="193"/>
      <c r="G14" s="193"/>
      <c r="H14" s="193"/>
    </row>
    <row r="15" spans="1:8" ht="12.75">
      <c r="A15" s="76" t="s">
        <v>30</v>
      </c>
      <c r="B15" s="193"/>
      <c r="C15" s="193"/>
      <c r="D15" s="193"/>
      <c r="E15" s="193"/>
      <c r="G15" s="193"/>
      <c r="H15" s="193"/>
    </row>
    <row r="16" spans="1:8" ht="12.75">
      <c r="A16" s="76" t="s">
        <v>48</v>
      </c>
      <c r="B16" s="193"/>
      <c r="C16" s="193"/>
      <c r="D16" s="193"/>
      <c r="E16" s="193"/>
      <c r="G16" s="193"/>
      <c r="H16" s="193"/>
    </row>
    <row r="17" spans="1:8" ht="12.75">
      <c r="A17" s="76" t="s">
        <v>49</v>
      </c>
      <c r="B17" s="193"/>
      <c r="C17" s="193"/>
      <c r="D17" s="193"/>
      <c r="E17" s="193"/>
      <c r="G17" s="193"/>
      <c r="H17" s="193"/>
    </row>
    <row r="18" spans="1:8" ht="12.75">
      <c r="A18" s="76" t="s">
        <v>50</v>
      </c>
      <c r="B18" s="193"/>
      <c r="C18" s="193"/>
      <c r="D18" s="193"/>
      <c r="E18" s="193"/>
      <c r="G18" s="193"/>
      <c r="H18" s="193"/>
    </row>
    <row r="19" spans="1:8" ht="12.75">
      <c r="A19" s="76" t="s">
        <v>72</v>
      </c>
      <c r="B19" s="193"/>
      <c r="C19" s="193"/>
      <c r="D19" s="193"/>
      <c r="E19" s="193"/>
      <c r="G19" s="193"/>
      <c r="H19" s="193"/>
    </row>
    <row r="20" ht="12.75">
      <c r="A20" s="76"/>
    </row>
    <row r="21" spans="1:8" ht="7.5" customHeight="1" thickBot="1">
      <c r="A21" s="77"/>
      <c r="B21" s="77"/>
      <c r="D21" s="77"/>
      <c r="E21" s="77"/>
      <c r="G21" s="77"/>
      <c r="H21" s="77"/>
    </row>
    <row r="22" spans="1:8" ht="21.75" thickTop="1">
      <c r="A22" s="78" t="s">
        <v>21</v>
      </c>
      <c r="B22" s="79">
        <f>IF(B7&gt;0,B7,"")</f>
      </c>
      <c r="D22" s="78" t="s">
        <v>22</v>
      </c>
      <c r="E22" s="79">
        <f>IF(B8&gt;0,B8,"")</f>
      </c>
      <c r="G22" s="78" t="s">
        <v>23</v>
      </c>
      <c r="H22" s="79">
        <f>IF(B9&gt;0,B9,"")</f>
      </c>
    </row>
    <row r="23" spans="1:8" ht="15">
      <c r="A23" s="80">
        <v>1</v>
      </c>
      <c r="B23" s="81"/>
      <c r="D23" s="80">
        <v>1</v>
      </c>
      <c r="E23" s="81"/>
      <c r="G23" s="80">
        <v>1</v>
      </c>
      <c r="H23" s="81"/>
    </row>
    <row r="24" spans="1:8" ht="15">
      <c r="A24" s="80">
        <v>2</v>
      </c>
      <c r="B24" s="81"/>
      <c r="D24" s="80">
        <v>2</v>
      </c>
      <c r="E24" s="81"/>
      <c r="G24" s="80">
        <v>2</v>
      </c>
      <c r="H24" s="81"/>
    </row>
    <row r="25" spans="1:8" ht="15">
      <c r="A25" s="80">
        <v>3</v>
      </c>
      <c r="B25" s="81"/>
      <c r="D25" s="80">
        <v>3</v>
      </c>
      <c r="E25" s="81"/>
      <c r="G25" s="80">
        <v>3</v>
      </c>
      <c r="H25" s="81"/>
    </row>
    <row r="26" spans="1:8" ht="15">
      <c r="A26" s="80">
        <v>4</v>
      </c>
      <c r="B26" s="81"/>
      <c r="D26" s="80">
        <v>4</v>
      </c>
      <c r="E26" s="81"/>
      <c r="G26" s="80">
        <v>4</v>
      </c>
      <c r="H26" s="81"/>
    </row>
    <row r="27" spans="1:8" ht="15">
      <c r="A27" s="80">
        <v>5</v>
      </c>
      <c r="B27" s="81"/>
      <c r="D27" s="80">
        <v>5</v>
      </c>
      <c r="E27" s="81"/>
      <c r="G27" s="80">
        <v>5</v>
      </c>
      <c r="H27" s="81"/>
    </row>
    <row r="28" spans="1:8" ht="15">
      <c r="A28" s="80">
        <v>6</v>
      </c>
      <c r="B28" s="81"/>
      <c r="D28" s="80">
        <v>6</v>
      </c>
      <c r="E28" s="81"/>
      <c r="G28" s="80">
        <v>6</v>
      </c>
      <c r="H28" s="81"/>
    </row>
    <row r="29" spans="1:8" ht="15">
      <c r="A29" s="80">
        <v>7</v>
      </c>
      <c r="B29" s="81"/>
      <c r="D29" s="80">
        <v>7</v>
      </c>
      <c r="E29" s="81"/>
      <c r="G29" s="80">
        <v>7</v>
      </c>
      <c r="H29" s="81"/>
    </row>
    <row r="30" spans="1:8" ht="15">
      <c r="A30" s="80">
        <v>8</v>
      </c>
      <c r="B30" s="81"/>
      <c r="D30" s="80">
        <v>8</v>
      </c>
      <c r="E30" s="81"/>
      <c r="G30" s="80">
        <v>8</v>
      </c>
      <c r="H30" s="81"/>
    </row>
    <row r="31" spans="1:8" ht="15">
      <c r="A31" s="80">
        <v>9</v>
      </c>
      <c r="B31" s="81"/>
      <c r="D31" s="80">
        <v>9</v>
      </c>
      <c r="E31" s="81"/>
      <c r="G31" s="80">
        <v>9</v>
      </c>
      <c r="H31" s="81"/>
    </row>
    <row r="32" spans="1:8" ht="15">
      <c r="A32" s="80">
        <v>10</v>
      </c>
      <c r="B32" s="81"/>
      <c r="D32" s="80">
        <v>10</v>
      </c>
      <c r="E32" s="81"/>
      <c r="G32" s="80">
        <v>10</v>
      </c>
      <c r="H32" s="81"/>
    </row>
    <row r="33" spans="1:8" ht="15">
      <c r="A33" s="80">
        <v>11</v>
      </c>
      <c r="B33" s="81"/>
      <c r="D33" s="80">
        <v>11</v>
      </c>
      <c r="E33" s="81"/>
      <c r="G33" s="80">
        <v>11</v>
      </c>
      <c r="H33" s="81"/>
    </row>
    <row r="34" spans="1:8" ht="15">
      <c r="A34" s="80">
        <v>12</v>
      </c>
      <c r="B34" s="81"/>
      <c r="D34" s="80">
        <v>12</v>
      </c>
      <c r="E34" s="81"/>
      <c r="G34" s="80">
        <v>12</v>
      </c>
      <c r="H34" s="81"/>
    </row>
    <row r="35" spans="1:8" ht="15">
      <c r="A35" s="80">
        <v>13</v>
      </c>
      <c r="B35" s="81"/>
      <c r="D35" s="80">
        <v>13</v>
      </c>
      <c r="E35" s="81"/>
      <c r="G35" s="80">
        <v>13</v>
      </c>
      <c r="H35" s="81"/>
    </row>
    <row r="36" spans="1:8" ht="15">
      <c r="A36" s="80">
        <v>14</v>
      </c>
      <c r="B36" s="81"/>
      <c r="D36" s="80">
        <v>14</v>
      </c>
      <c r="E36" s="81"/>
      <c r="G36" s="80">
        <v>14</v>
      </c>
      <c r="H36" s="81"/>
    </row>
    <row r="37" spans="1:8" ht="15">
      <c r="A37" s="80">
        <v>15</v>
      </c>
      <c r="B37" s="81"/>
      <c r="D37" s="80">
        <v>15</v>
      </c>
      <c r="E37" s="81"/>
      <c r="G37" s="80">
        <v>15</v>
      </c>
      <c r="H37" s="81"/>
    </row>
    <row r="38" spans="1:8" ht="15">
      <c r="A38" s="82">
        <v>16</v>
      </c>
      <c r="B38" s="83"/>
      <c r="D38" s="82">
        <v>16</v>
      </c>
      <c r="E38" s="83"/>
      <c r="G38" s="82">
        <v>16</v>
      </c>
      <c r="H38" s="83"/>
    </row>
    <row r="39" spans="1:8" ht="12.75">
      <c r="A39" s="84" t="s">
        <v>24</v>
      </c>
      <c r="B39" s="81"/>
      <c r="D39" s="84" t="s">
        <v>24</v>
      </c>
      <c r="E39" s="81"/>
      <c r="G39" s="84" t="s">
        <v>24</v>
      </c>
      <c r="H39" s="81"/>
    </row>
    <row r="40" spans="1:8" ht="13.5" thickBot="1">
      <c r="A40" s="85" t="s">
        <v>24</v>
      </c>
      <c r="B40" s="86"/>
      <c r="D40" s="85" t="s">
        <v>24</v>
      </c>
      <c r="E40" s="86"/>
      <c r="G40" s="85" t="s">
        <v>24</v>
      </c>
      <c r="H40" s="86"/>
    </row>
    <row r="41" ht="13.5" thickTop="1"/>
    <row r="42" spans="1:2" ht="15.75">
      <c r="A42" s="87" t="s">
        <v>25</v>
      </c>
      <c r="B42" s="87"/>
    </row>
    <row r="43" spans="1:5" ht="15.75">
      <c r="A43" s="87"/>
      <c r="B43" s="74" t="s">
        <v>26</v>
      </c>
      <c r="D43" s="198" t="s">
        <v>11</v>
      </c>
      <c r="E43" s="198"/>
    </row>
    <row r="44" spans="1:5" ht="12.75">
      <c r="A44" s="76" t="s">
        <v>14</v>
      </c>
      <c r="B44" s="192"/>
      <c r="C44" s="192"/>
      <c r="D44" s="193"/>
      <c r="E44" s="193"/>
    </row>
    <row r="45" spans="1:5" ht="12.75">
      <c r="A45" s="76" t="s">
        <v>15</v>
      </c>
      <c r="B45" s="192"/>
      <c r="C45" s="192"/>
      <c r="D45" s="193"/>
      <c r="E45" s="193"/>
    </row>
    <row r="46" spans="1:5" ht="12.75">
      <c r="A46" s="76" t="s">
        <v>16</v>
      </c>
      <c r="B46" s="192"/>
      <c r="C46" s="192"/>
      <c r="D46" s="193"/>
      <c r="E46" s="193"/>
    </row>
    <row r="47" spans="1:5" ht="12.75">
      <c r="A47" s="76" t="s">
        <v>17</v>
      </c>
      <c r="B47" s="192"/>
      <c r="C47" s="192"/>
      <c r="D47" s="193"/>
      <c r="E47" s="193"/>
    </row>
    <row r="48" spans="1:5" ht="12.75">
      <c r="A48" s="76" t="s">
        <v>18</v>
      </c>
      <c r="B48" s="192"/>
      <c r="C48" s="192"/>
      <c r="D48" s="193"/>
      <c r="E48" s="193"/>
    </row>
    <row r="49" spans="1:5" ht="12.75">
      <c r="A49" s="76" t="s">
        <v>19</v>
      </c>
      <c r="B49" s="192"/>
      <c r="C49" s="192"/>
      <c r="D49" s="193"/>
      <c r="E49" s="193"/>
    </row>
    <row r="50" spans="1:5" ht="12.75">
      <c r="A50" s="76" t="s">
        <v>20</v>
      </c>
      <c r="B50" s="192"/>
      <c r="C50" s="192"/>
      <c r="D50" s="193"/>
      <c r="E50" s="193"/>
    </row>
    <row r="51" spans="1:5" ht="12.75">
      <c r="A51" s="76" t="s">
        <v>29</v>
      </c>
      <c r="B51" s="192"/>
      <c r="C51" s="192"/>
      <c r="D51" s="193"/>
      <c r="E51" s="193"/>
    </row>
    <row r="52" spans="1:5" ht="12.75">
      <c r="A52" s="76" t="s">
        <v>30</v>
      </c>
      <c r="B52" s="192"/>
      <c r="C52" s="192"/>
      <c r="D52" s="193"/>
      <c r="E52" s="193"/>
    </row>
    <row r="53" spans="1:5" ht="12.75">
      <c r="A53" s="76" t="s">
        <v>48</v>
      </c>
      <c r="B53" s="192"/>
      <c r="C53" s="192"/>
      <c r="D53" s="193"/>
      <c r="E53" s="193"/>
    </row>
    <row r="54" spans="1:5" ht="12.75">
      <c r="A54" s="76" t="s">
        <v>49</v>
      </c>
      <c r="B54" s="192"/>
      <c r="C54" s="192"/>
      <c r="D54" s="193"/>
      <c r="E54" s="193"/>
    </row>
    <row r="55" spans="1:5" ht="12.75">
      <c r="A55" s="76" t="s">
        <v>50</v>
      </c>
      <c r="B55" s="192"/>
      <c r="C55" s="192"/>
      <c r="D55" s="193"/>
      <c r="E55" s="193"/>
    </row>
    <row r="56" spans="1:5" ht="12.75">
      <c r="A56" s="76" t="s">
        <v>72</v>
      </c>
      <c r="B56" s="192"/>
      <c r="C56" s="192"/>
      <c r="D56" s="193"/>
      <c r="E56" s="193"/>
    </row>
    <row r="57" spans="1:8" ht="16.5" thickBot="1">
      <c r="A57" s="88"/>
      <c r="B57" s="195"/>
      <c r="C57" s="195"/>
      <c r="D57" s="196"/>
      <c r="E57" s="196"/>
      <c r="F57" s="77"/>
      <c r="G57" s="77"/>
      <c r="H57" s="77"/>
    </row>
    <row r="58" spans="3:8" ht="13.5" thickTop="1">
      <c r="C58" s="197" t="s">
        <v>26</v>
      </c>
      <c r="D58" s="197"/>
      <c r="E58" s="197"/>
      <c r="F58" s="197"/>
      <c r="G58" s="197" t="s">
        <v>11</v>
      </c>
      <c r="H58" s="197"/>
    </row>
    <row r="59" spans="1:8" s="87" customFormat="1" ht="15.75">
      <c r="A59" s="194" t="s">
        <v>27</v>
      </c>
      <c r="B59" s="194"/>
      <c r="C59" s="193"/>
      <c r="D59" s="193"/>
      <c r="E59" s="193"/>
      <c r="F59" s="193"/>
      <c r="G59" s="193"/>
      <c r="H59" s="193"/>
    </row>
    <row r="60" spans="1:8" s="87" customFormat="1" ht="15.75">
      <c r="A60" s="194" t="s">
        <v>28</v>
      </c>
      <c r="B60" s="194"/>
      <c r="C60" s="193"/>
      <c r="D60" s="193"/>
      <c r="E60" s="193"/>
      <c r="F60" s="193"/>
      <c r="G60" s="193"/>
      <c r="H60" s="193"/>
    </row>
    <row r="61" spans="1:8" ht="13.5" thickBot="1">
      <c r="A61" s="77"/>
      <c r="B61" s="77"/>
      <c r="C61" s="77"/>
      <c r="D61" s="77"/>
      <c r="E61" s="77"/>
      <c r="F61" s="77"/>
      <c r="G61" s="77"/>
      <c r="H61" s="77"/>
    </row>
    <row r="62" ht="13.5" thickTop="1"/>
  </sheetData>
  <sheetProtection/>
  <mergeCells count="79">
    <mergeCell ref="B18:C18"/>
    <mergeCell ref="D18:E18"/>
    <mergeCell ref="G18:H18"/>
    <mergeCell ref="B55:C55"/>
    <mergeCell ref="D55:E55"/>
    <mergeCell ref="A5:C5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6:C16"/>
    <mergeCell ref="D16:E16"/>
    <mergeCell ref="G16:H16"/>
    <mergeCell ref="B13:C13"/>
    <mergeCell ref="B14:C14"/>
    <mergeCell ref="B15:C15"/>
    <mergeCell ref="D13:E13"/>
    <mergeCell ref="D48:E48"/>
    <mergeCell ref="B49:C49"/>
    <mergeCell ref="D49:E49"/>
    <mergeCell ref="D43:E43"/>
    <mergeCell ref="B44:C44"/>
    <mergeCell ref="D44:E44"/>
    <mergeCell ref="B45:C45"/>
    <mergeCell ref="D45:E45"/>
    <mergeCell ref="B46:C46"/>
    <mergeCell ref="D46:E46"/>
    <mergeCell ref="B53:C53"/>
    <mergeCell ref="D53:E53"/>
    <mergeCell ref="B57:C57"/>
    <mergeCell ref="D57:E57"/>
    <mergeCell ref="C58:F58"/>
    <mergeCell ref="G58:H58"/>
    <mergeCell ref="B54:C54"/>
    <mergeCell ref="B56:C56"/>
    <mergeCell ref="D54:E54"/>
    <mergeCell ref="D56:E56"/>
    <mergeCell ref="A59:B59"/>
    <mergeCell ref="C59:F59"/>
    <mergeCell ref="G59:H59"/>
    <mergeCell ref="A60:B60"/>
    <mergeCell ref="C60:F60"/>
    <mergeCell ref="G60:H60"/>
    <mergeCell ref="G13:H13"/>
    <mergeCell ref="G14:H14"/>
    <mergeCell ref="G15:H15"/>
    <mergeCell ref="B50:C50"/>
    <mergeCell ref="B17:C17"/>
    <mergeCell ref="B19:C19"/>
    <mergeCell ref="D17:E17"/>
    <mergeCell ref="D19:E19"/>
    <mergeCell ref="G17:H17"/>
    <mergeCell ref="G19:H19"/>
    <mergeCell ref="B51:C51"/>
    <mergeCell ref="B52:C52"/>
    <mergeCell ref="D50:E50"/>
    <mergeCell ref="D51:E51"/>
    <mergeCell ref="D52:E52"/>
    <mergeCell ref="D14:E14"/>
    <mergeCell ref="D15:E15"/>
    <mergeCell ref="B47:C47"/>
    <mergeCell ref="D47:E47"/>
    <mergeCell ref="B48:C48"/>
  </mergeCells>
  <printOptions/>
  <pageMargins left="0.75" right="0.18" top="0.53" bottom="0.22" header="0.3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90" zoomScaleNormal="90" zoomScalePageLayoutView="0" workbookViewId="0" topLeftCell="A21">
      <selection activeCell="M17" sqref="M17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  <col min="13" max="13" width="13.8515625" style="0" bestFit="1" customWidth="1"/>
    <col min="14" max="14" width="15.00390625" style="0" customWidth="1"/>
    <col min="25" max="25" width="8.8515625" style="143" customWidth="1"/>
    <col min="26" max="27" width="28.00390625" style="0" bestFit="1" customWidth="1"/>
    <col min="32" max="33" width="28.00390625" style="0" bestFit="1" customWidth="1"/>
  </cols>
  <sheetData>
    <row r="1" spans="1:27" ht="18">
      <c r="A1" s="30" t="s">
        <v>79</v>
      </c>
      <c r="B1" s="31"/>
      <c r="C1" s="31"/>
      <c r="D1" s="31"/>
      <c r="E1" s="31"/>
      <c r="F1" s="31"/>
      <c r="G1" s="12"/>
      <c r="N1" s="16"/>
      <c r="O1" s="16"/>
      <c r="P1" s="16"/>
      <c r="Q1" s="151"/>
      <c r="R1" s="151"/>
      <c r="S1" s="151"/>
      <c r="T1" s="151"/>
      <c r="U1" s="151"/>
      <c r="V1" s="151"/>
      <c r="W1" s="151"/>
      <c r="X1" s="152"/>
      <c r="Y1" s="151"/>
      <c r="Z1" s="151"/>
      <c r="AA1" s="151"/>
    </row>
    <row r="2" spans="1:27" ht="15.75">
      <c r="A2" s="13" t="s">
        <v>80</v>
      </c>
      <c r="G2" s="19" t="s">
        <v>52</v>
      </c>
      <c r="H2" s="4"/>
      <c r="I2" s="4"/>
      <c r="N2" s="11"/>
      <c r="O2" s="11"/>
      <c r="P2" s="11"/>
      <c r="Q2" s="151"/>
      <c r="R2" s="151"/>
      <c r="S2" s="151"/>
      <c r="T2" s="151"/>
      <c r="U2" s="151"/>
      <c r="V2" s="151"/>
      <c r="W2" s="151"/>
      <c r="X2" s="152"/>
      <c r="Y2" s="151"/>
      <c r="Z2" s="151"/>
      <c r="AA2" s="151"/>
    </row>
    <row r="3" spans="1:27" ht="15.75">
      <c r="A3" s="13"/>
      <c r="G3" s="19"/>
      <c r="H3" s="4"/>
      <c r="I3" s="4"/>
      <c r="N3" s="11"/>
      <c r="O3" s="11"/>
      <c r="P3" s="11"/>
      <c r="Q3" s="151"/>
      <c r="R3" s="151"/>
      <c r="S3" s="151"/>
      <c r="T3" s="151"/>
      <c r="U3" s="151"/>
      <c r="V3" s="151"/>
      <c r="W3" s="151"/>
      <c r="X3" s="152"/>
      <c r="Y3" s="151"/>
      <c r="Z3" s="151"/>
      <c r="AA3" s="151"/>
    </row>
    <row r="4" spans="1:27" s="2" customFormat="1" ht="15.75">
      <c r="A4" s="143" t="s">
        <v>126</v>
      </c>
      <c r="B4" s="16"/>
      <c r="C4" s="16"/>
      <c r="D4" s="16"/>
      <c r="E4" s="16"/>
      <c r="F4" s="16"/>
      <c r="G4" s="60" t="s">
        <v>83</v>
      </c>
      <c r="H4" s="34" t="s">
        <v>81</v>
      </c>
      <c r="I4" s="16"/>
      <c r="J4" s="16"/>
      <c r="K4" s="16"/>
      <c r="N4" s="11"/>
      <c r="O4" s="11"/>
      <c r="P4" s="11"/>
      <c r="Q4" s="153"/>
      <c r="R4" s="153"/>
      <c r="S4" s="151"/>
      <c r="T4" s="153"/>
      <c r="U4" s="151"/>
      <c r="V4" s="153"/>
      <c r="W4" s="151"/>
      <c r="X4" s="154"/>
      <c r="Y4" s="153"/>
      <c r="Z4" s="153"/>
      <c r="AA4" s="153"/>
    </row>
    <row r="5" spans="1:27" s="2" customFormat="1" ht="15.75">
      <c r="A5" s="35"/>
      <c r="B5" s="35"/>
      <c r="C5" s="35"/>
      <c r="D5" s="35"/>
      <c r="E5" s="35"/>
      <c r="F5" s="35"/>
      <c r="G5" s="59" t="s">
        <v>47</v>
      </c>
      <c r="H5" s="34" t="s">
        <v>82</v>
      </c>
      <c r="I5" s="35"/>
      <c r="J5" s="35"/>
      <c r="K5" s="33"/>
      <c r="N5" s="11"/>
      <c r="O5" s="11"/>
      <c r="P5" s="11"/>
      <c r="Q5" s="153"/>
      <c r="R5" s="153"/>
      <c r="S5" s="151"/>
      <c r="T5" s="153"/>
      <c r="U5" s="153"/>
      <c r="V5" s="153"/>
      <c r="W5" s="153"/>
      <c r="X5" s="154"/>
      <c r="Y5" s="153"/>
      <c r="Z5" s="153"/>
      <c r="AA5" s="153"/>
    </row>
    <row r="6" spans="1:27" s="2" customFormat="1" ht="15">
      <c r="A6" s="160">
        <v>44834</v>
      </c>
      <c r="B6" s="160"/>
      <c r="C6" s="160"/>
      <c r="D6" s="160"/>
      <c r="E6" s="160"/>
      <c r="F6" s="160"/>
      <c r="G6" s="36"/>
      <c r="H6" s="37"/>
      <c r="I6" s="36"/>
      <c r="J6" s="36"/>
      <c r="K6" s="36"/>
      <c r="N6" s="11"/>
      <c r="O6" s="11"/>
      <c r="P6" s="11"/>
      <c r="Q6" s="153"/>
      <c r="R6" s="153"/>
      <c r="S6" s="153"/>
      <c r="T6" s="153"/>
      <c r="U6" s="153"/>
      <c r="V6" s="153"/>
      <c r="W6" s="153"/>
      <c r="X6" s="154"/>
      <c r="Y6" s="153"/>
      <c r="Z6" s="153"/>
      <c r="AA6" s="153"/>
    </row>
    <row r="7" spans="1:27" s="2" customFormat="1" ht="17.25" customHeight="1">
      <c r="A7" s="38" t="s">
        <v>0</v>
      </c>
      <c r="B7" s="140" t="s">
        <v>2</v>
      </c>
      <c r="C7" s="140" t="s">
        <v>40</v>
      </c>
      <c r="D7" s="140" t="s">
        <v>91</v>
      </c>
      <c r="E7" s="140" t="s">
        <v>92</v>
      </c>
      <c r="F7" s="39" t="s">
        <v>1</v>
      </c>
      <c r="G7" s="39" t="s">
        <v>1</v>
      </c>
      <c r="H7" s="40"/>
      <c r="I7" s="161" t="s">
        <v>6</v>
      </c>
      <c r="J7" s="162"/>
      <c r="K7" s="16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</row>
    <row r="8" spans="1:27" s="3" customFormat="1" ht="17.25" customHeight="1">
      <c r="A8" s="41">
        <v>0.4166666666666667</v>
      </c>
      <c r="B8" s="42">
        <v>1</v>
      </c>
      <c r="C8" s="42" t="s">
        <v>54</v>
      </c>
      <c r="D8" s="42">
        <v>45</v>
      </c>
      <c r="E8" s="42">
        <v>0</v>
      </c>
      <c r="F8" s="62" t="s">
        <v>99</v>
      </c>
      <c r="G8" s="64" t="s">
        <v>45</v>
      </c>
      <c r="H8" s="43"/>
      <c r="I8" s="44"/>
      <c r="J8" s="45" t="s">
        <v>7</v>
      </c>
      <c r="K8" s="46"/>
      <c r="Q8" s="155"/>
      <c r="R8" s="156"/>
      <c r="S8" s="156"/>
      <c r="T8" s="156"/>
      <c r="U8" s="156"/>
      <c r="V8" s="156"/>
      <c r="W8" s="156"/>
      <c r="X8" s="152"/>
      <c r="Y8" s="151"/>
      <c r="Z8" s="151"/>
      <c r="AA8" s="156"/>
    </row>
    <row r="9" spans="1:27" s="16" customFormat="1" ht="17.25" customHeight="1">
      <c r="A9" s="47">
        <f aca="true" t="shared" si="0" ref="A9:A15">A8+TIME(0,D9+E9,0)</f>
        <v>0.4479166666666667</v>
      </c>
      <c r="B9" s="48">
        <v>2</v>
      </c>
      <c r="C9" s="42" t="s">
        <v>42</v>
      </c>
      <c r="D9" s="42">
        <v>45</v>
      </c>
      <c r="E9" s="42">
        <v>0</v>
      </c>
      <c r="F9" s="63" t="s">
        <v>93</v>
      </c>
      <c r="G9" s="158"/>
      <c r="H9" s="43"/>
      <c r="I9" s="49"/>
      <c r="J9" s="20" t="s">
        <v>7</v>
      </c>
      <c r="K9" s="50"/>
      <c r="Q9" s="157"/>
      <c r="R9" s="155"/>
      <c r="S9" s="155"/>
      <c r="T9" s="155"/>
      <c r="U9" s="155"/>
      <c r="V9" s="155"/>
      <c r="W9" s="155"/>
      <c r="X9" s="154"/>
      <c r="Y9" s="151"/>
      <c r="Z9" s="151"/>
      <c r="AA9" s="155"/>
    </row>
    <row r="10" spans="1:27" s="11" customFormat="1" ht="17.25" customHeight="1">
      <c r="A10" s="47">
        <f t="shared" si="0"/>
        <v>0.4791666666666667</v>
      </c>
      <c r="B10" s="48">
        <v>3</v>
      </c>
      <c r="C10" s="42" t="s">
        <v>42</v>
      </c>
      <c r="D10" s="42">
        <v>45</v>
      </c>
      <c r="E10" s="42">
        <v>0</v>
      </c>
      <c r="F10" s="63" t="s">
        <v>94</v>
      </c>
      <c r="G10" s="65" t="s">
        <v>95</v>
      </c>
      <c r="H10" s="43"/>
      <c r="I10" s="49"/>
      <c r="J10" s="20" t="s">
        <v>7</v>
      </c>
      <c r="K10" s="50"/>
      <c r="Q10" s="157"/>
      <c r="R10" s="157"/>
      <c r="S10" s="157"/>
      <c r="T10" s="157"/>
      <c r="U10" s="157"/>
      <c r="V10" s="157"/>
      <c r="W10" s="157"/>
      <c r="X10" s="37"/>
      <c r="Y10" s="151"/>
      <c r="Z10" s="151"/>
      <c r="AA10" s="157"/>
    </row>
    <row r="11" spans="1:27" s="11" customFormat="1" ht="17.25" customHeight="1">
      <c r="A11" s="47">
        <f t="shared" si="0"/>
        <v>0.5104166666666667</v>
      </c>
      <c r="B11" s="48">
        <v>4</v>
      </c>
      <c r="C11" s="42" t="s">
        <v>54</v>
      </c>
      <c r="D11" s="42">
        <v>45</v>
      </c>
      <c r="E11" s="42">
        <v>0</v>
      </c>
      <c r="F11" s="63" t="s">
        <v>55</v>
      </c>
      <c r="G11" s="65" t="s">
        <v>9</v>
      </c>
      <c r="H11" s="43"/>
      <c r="I11" s="49"/>
      <c r="J11" s="20" t="s">
        <v>7</v>
      </c>
      <c r="K11" s="50"/>
      <c r="Q11" s="157"/>
      <c r="R11" s="157"/>
      <c r="S11" s="157"/>
      <c r="T11" s="157"/>
      <c r="U11" s="157"/>
      <c r="V11" s="157"/>
      <c r="W11" s="157"/>
      <c r="X11" s="152"/>
      <c r="Y11" s="151"/>
      <c r="Z11" s="151"/>
      <c r="AA11" s="157"/>
    </row>
    <row r="12" spans="1:27" s="11" customFormat="1" ht="17.25" customHeight="1">
      <c r="A12" s="47">
        <f t="shared" si="0"/>
        <v>0.5416666666666667</v>
      </c>
      <c r="B12" s="48">
        <v>5</v>
      </c>
      <c r="C12" s="42" t="s">
        <v>41</v>
      </c>
      <c r="D12" s="42">
        <v>45</v>
      </c>
      <c r="E12" s="42">
        <v>0</v>
      </c>
      <c r="F12" s="63" t="s">
        <v>96</v>
      </c>
      <c r="G12" s="65" t="s">
        <v>51</v>
      </c>
      <c r="H12" s="43"/>
      <c r="I12" s="49"/>
      <c r="J12" s="20" t="s">
        <v>7</v>
      </c>
      <c r="K12" s="50"/>
      <c r="Q12" s="157"/>
      <c r="R12" s="157"/>
      <c r="S12" s="157"/>
      <c r="T12" s="157"/>
      <c r="U12" s="157"/>
      <c r="V12" s="157"/>
      <c r="W12" s="157"/>
      <c r="X12" s="152"/>
      <c r="Y12" s="151"/>
      <c r="Z12" s="151"/>
      <c r="AA12" s="157"/>
    </row>
    <row r="13" spans="1:27" s="11" customFormat="1" ht="17.25" customHeight="1">
      <c r="A13" s="47">
        <f t="shared" si="0"/>
        <v>0.5729166666666667</v>
      </c>
      <c r="B13" s="48">
        <v>6</v>
      </c>
      <c r="C13" s="42" t="s">
        <v>41</v>
      </c>
      <c r="D13" s="42">
        <v>45</v>
      </c>
      <c r="E13" s="42">
        <v>0</v>
      </c>
      <c r="F13" s="63" t="s">
        <v>97</v>
      </c>
      <c r="G13" s="65" t="s">
        <v>98</v>
      </c>
      <c r="H13" s="43"/>
      <c r="I13" s="49"/>
      <c r="J13" s="20" t="s">
        <v>7</v>
      </c>
      <c r="K13" s="50"/>
      <c r="O13" s="143"/>
      <c r="P13" s="143"/>
      <c r="Q13" s="152"/>
      <c r="R13" s="157"/>
      <c r="S13" s="157"/>
      <c r="T13" s="157"/>
      <c r="U13" s="157"/>
      <c r="V13" s="157"/>
      <c r="W13" s="157"/>
      <c r="X13" s="152"/>
      <c r="Y13" s="151"/>
      <c r="Z13" s="151"/>
      <c r="AA13" s="157"/>
    </row>
    <row r="14" spans="1:27" s="11" customFormat="1" ht="17.25" customHeight="1">
      <c r="A14" s="47">
        <f t="shared" si="0"/>
        <v>0.6041666666666667</v>
      </c>
      <c r="B14" s="48">
        <v>7</v>
      </c>
      <c r="C14" s="42" t="s">
        <v>42</v>
      </c>
      <c r="D14" s="42">
        <v>45</v>
      </c>
      <c r="E14" s="42">
        <v>0</v>
      </c>
      <c r="F14" s="63" t="s">
        <v>159</v>
      </c>
      <c r="G14" s="65" t="s">
        <v>93</v>
      </c>
      <c r="H14" s="43"/>
      <c r="I14" s="49"/>
      <c r="J14" s="20" t="s">
        <v>7</v>
      </c>
      <c r="K14" s="50"/>
      <c r="O14"/>
      <c r="P14"/>
      <c r="Q14" s="151"/>
      <c r="R14" s="157"/>
      <c r="S14" s="157"/>
      <c r="T14" s="157"/>
      <c r="U14" s="157"/>
      <c r="V14" s="157"/>
      <c r="W14" s="157"/>
      <c r="X14" s="154"/>
      <c r="Y14" s="151"/>
      <c r="Z14" s="151"/>
      <c r="AA14" s="157"/>
    </row>
    <row r="15" spans="1:27" s="11" customFormat="1" ht="17.25" customHeight="1">
      <c r="A15" s="47">
        <f t="shared" si="0"/>
        <v>0.6354166666666667</v>
      </c>
      <c r="B15" s="48">
        <v>8</v>
      </c>
      <c r="C15" s="42" t="s">
        <v>42</v>
      </c>
      <c r="D15" s="42">
        <v>45</v>
      </c>
      <c r="E15" s="42">
        <v>0</v>
      </c>
      <c r="F15" s="159"/>
      <c r="G15" s="65" t="s">
        <v>94</v>
      </c>
      <c r="H15" s="43"/>
      <c r="I15" s="49"/>
      <c r="J15" s="20" t="s">
        <v>7</v>
      </c>
      <c r="K15" s="50"/>
      <c r="O15"/>
      <c r="P15"/>
      <c r="Q15" s="151"/>
      <c r="R15" s="157"/>
      <c r="S15" s="157"/>
      <c r="T15" s="157"/>
      <c r="U15" s="157"/>
      <c r="V15" s="157"/>
      <c r="W15" s="157"/>
      <c r="X15" s="154"/>
      <c r="Y15" s="151"/>
      <c r="Z15" s="151"/>
      <c r="AA15" s="157"/>
    </row>
    <row r="16" spans="1:27" s="11" customFormat="1" ht="17.25" customHeight="1">
      <c r="A16" s="47">
        <f>A15+TIME(0,D16+E16,0)</f>
        <v>0.6666666666666667</v>
      </c>
      <c r="B16" s="48">
        <v>9</v>
      </c>
      <c r="C16" s="42" t="s">
        <v>54</v>
      </c>
      <c r="D16" s="42">
        <v>45</v>
      </c>
      <c r="E16" s="42">
        <v>0</v>
      </c>
      <c r="F16" s="63" t="s">
        <v>9</v>
      </c>
      <c r="G16" s="65" t="s">
        <v>99</v>
      </c>
      <c r="H16" s="43"/>
      <c r="I16" s="49"/>
      <c r="J16" s="20" t="s">
        <v>7</v>
      </c>
      <c r="K16" s="50"/>
      <c r="O16"/>
      <c r="P16"/>
      <c r="Q16" s="151"/>
      <c r="R16" s="157"/>
      <c r="S16" s="157"/>
      <c r="T16" s="157"/>
      <c r="U16" s="157"/>
      <c r="V16" s="157"/>
      <c r="W16" s="157"/>
      <c r="X16" s="152"/>
      <c r="Y16" s="151"/>
      <c r="Z16" s="151"/>
      <c r="AA16" s="157"/>
    </row>
    <row r="17" spans="1:27" s="11" customFormat="1" ht="17.25" customHeight="1">
      <c r="A17" s="47">
        <f>A16+TIME(0,D17+E17,0)</f>
        <v>0.6979166666666667</v>
      </c>
      <c r="B17" s="48">
        <v>10</v>
      </c>
      <c r="C17" s="42" t="s">
        <v>54</v>
      </c>
      <c r="D17" s="42">
        <v>45</v>
      </c>
      <c r="E17" s="42">
        <v>0</v>
      </c>
      <c r="F17" s="63" t="s">
        <v>45</v>
      </c>
      <c r="G17" s="65" t="s">
        <v>55</v>
      </c>
      <c r="H17" s="43"/>
      <c r="I17" s="49"/>
      <c r="J17" s="20" t="s">
        <v>7</v>
      </c>
      <c r="K17" s="50"/>
      <c r="O17"/>
      <c r="P17"/>
      <c r="Q17" s="151"/>
      <c r="R17" s="157"/>
      <c r="S17" s="157"/>
      <c r="T17" s="157"/>
      <c r="U17" s="157"/>
      <c r="V17" s="157"/>
      <c r="W17" s="157"/>
      <c r="X17" s="152"/>
      <c r="Y17" s="151"/>
      <c r="Z17" s="151"/>
      <c r="AA17" s="157"/>
    </row>
    <row r="18" spans="1:27" s="11" customFormat="1" ht="17.25" customHeight="1">
      <c r="A18" s="47">
        <f>A17+TIME(0,D18+E18,0)</f>
        <v>0.7291666666666667</v>
      </c>
      <c r="B18" s="48">
        <v>11</v>
      </c>
      <c r="C18" s="42" t="s">
        <v>42</v>
      </c>
      <c r="D18" s="42">
        <v>45</v>
      </c>
      <c r="E18" s="42">
        <v>0</v>
      </c>
      <c r="F18" s="63" t="s">
        <v>95</v>
      </c>
      <c r="G18" s="65" t="s">
        <v>159</v>
      </c>
      <c r="H18" s="43"/>
      <c r="I18" s="49"/>
      <c r="J18" s="20" t="s">
        <v>7</v>
      </c>
      <c r="K18" s="50"/>
      <c r="O18"/>
      <c r="P18"/>
      <c r="Q18" s="151"/>
      <c r="R18" s="157"/>
      <c r="S18" s="157"/>
      <c r="T18" s="157"/>
      <c r="U18" s="157"/>
      <c r="V18" s="157"/>
      <c r="W18" s="157"/>
      <c r="X18" s="154"/>
      <c r="Y18" s="151"/>
      <c r="Z18" s="151"/>
      <c r="AA18" s="157"/>
    </row>
    <row r="19" spans="1:27" s="11" customFormat="1" ht="17.25" customHeight="1">
      <c r="A19" s="47">
        <f>A18+TIME(0,D19+E19,0)</f>
        <v>0.7604166666666667</v>
      </c>
      <c r="B19" s="48">
        <v>12</v>
      </c>
      <c r="C19" s="42" t="s">
        <v>41</v>
      </c>
      <c r="D19" s="42">
        <v>45</v>
      </c>
      <c r="E19" s="42">
        <v>0</v>
      </c>
      <c r="F19" s="63" t="s">
        <v>98</v>
      </c>
      <c r="G19" s="65" t="s">
        <v>96</v>
      </c>
      <c r="H19" s="43"/>
      <c r="I19" s="49"/>
      <c r="J19" s="20" t="s">
        <v>7</v>
      </c>
      <c r="K19" s="50"/>
      <c r="O19"/>
      <c r="P19"/>
      <c r="Q19" s="151"/>
      <c r="R19" s="157"/>
      <c r="S19" s="157"/>
      <c r="T19" s="157"/>
      <c r="U19" s="157"/>
      <c r="V19" s="157"/>
      <c r="W19" s="157"/>
      <c r="X19" s="152"/>
      <c r="Y19" s="151"/>
      <c r="Z19" s="151"/>
      <c r="AA19" s="157"/>
    </row>
    <row r="20" spans="1:27" s="11" customFormat="1" ht="17.25" customHeight="1">
      <c r="A20" s="51">
        <f>A19+TIME(0,D20+E20,0)</f>
        <v>0.7916666666666667</v>
      </c>
      <c r="B20" s="52">
        <v>13</v>
      </c>
      <c r="C20" s="98" t="s">
        <v>41</v>
      </c>
      <c r="D20" s="98">
        <v>45</v>
      </c>
      <c r="E20" s="98">
        <v>0</v>
      </c>
      <c r="F20" s="133" t="s">
        <v>51</v>
      </c>
      <c r="G20" s="134" t="s">
        <v>97</v>
      </c>
      <c r="H20" s="43"/>
      <c r="I20" s="53"/>
      <c r="J20" s="21" t="s">
        <v>7</v>
      </c>
      <c r="K20" s="54"/>
      <c r="Q20" s="157"/>
      <c r="R20" s="157"/>
      <c r="S20" s="157"/>
      <c r="T20" s="157"/>
      <c r="U20" s="157"/>
      <c r="V20" s="157"/>
      <c r="W20" s="157"/>
      <c r="X20" s="152"/>
      <c r="Y20" s="151"/>
      <c r="Z20" s="151"/>
      <c r="AA20" s="157"/>
    </row>
    <row r="21" spans="1:27" s="2" customFormat="1" ht="25.5" customHeight="1">
      <c r="A21" s="160">
        <f>A6+1</f>
        <v>44835</v>
      </c>
      <c r="B21" s="160"/>
      <c r="C21" s="160"/>
      <c r="D21" s="160"/>
      <c r="E21" s="160"/>
      <c r="F21" s="160"/>
      <c r="G21" s="55"/>
      <c r="H21" s="37"/>
      <c r="I21" s="36"/>
      <c r="J21" s="36"/>
      <c r="K21" s="36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spans="1:27" s="2" customFormat="1" ht="17.25" customHeight="1">
      <c r="A22" s="56">
        <v>0.375</v>
      </c>
      <c r="B22" s="57">
        <v>14</v>
      </c>
      <c r="C22" s="57" t="s">
        <v>42</v>
      </c>
      <c r="D22" s="57">
        <v>45</v>
      </c>
      <c r="E22" s="57">
        <v>0</v>
      </c>
      <c r="F22" s="66" t="s">
        <v>94</v>
      </c>
      <c r="G22" s="67" t="s">
        <v>93</v>
      </c>
      <c r="H22" s="43"/>
      <c r="I22" s="44"/>
      <c r="J22" s="45" t="s">
        <v>7</v>
      </c>
      <c r="K22" s="46"/>
      <c r="Q22" s="153"/>
      <c r="R22" s="153"/>
      <c r="S22" s="153"/>
      <c r="T22" s="153"/>
      <c r="U22" s="153"/>
      <c r="V22" s="153"/>
      <c r="W22" s="153"/>
      <c r="X22" s="153"/>
      <c r="Y22" s="154"/>
      <c r="Z22" s="151"/>
      <c r="AA22" s="151"/>
    </row>
    <row r="23" spans="1:27" ht="17.25" customHeight="1">
      <c r="A23" s="47">
        <f>A22+TIME(0,D23+E23,0)</f>
        <v>0.40625</v>
      </c>
      <c r="B23" s="48">
        <f aca="true" t="shared" si="1" ref="B23:B37">B22+1</f>
        <v>15</v>
      </c>
      <c r="C23" s="42" t="s">
        <v>42</v>
      </c>
      <c r="D23" s="42">
        <v>45</v>
      </c>
      <c r="E23" s="42">
        <v>0</v>
      </c>
      <c r="F23" s="63" t="s">
        <v>95</v>
      </c>
      <c r="G23" s="158"/>
      <c r="H23" s="43"/>
      <c r="I23" s="49"/>
      <c r="J23" s="20" t="s">
        <v>7</v>
      </c>
      <c r="K23" s="50"/>
      <c r="Q23" s="151"/>
      <c r="R23" s="151"/>
      <c r="S23" s="151"/>
      <c r="T23" s="151"/>
      <c r="U23" s="151"/>
      <c r="V23" s="151"/>
      <c r="W23" s="151"/>
      <c r="X23" s="151"/>
      <c r="Y23" s="154"/>
      <c r="Z23" s="151"/>
      <c r="AA23" s="151"/>
    </row>
    <row r="24" spans="1:27" ht="17.25" customHeight="1">
      <c r="A24" s="47">
        <f aca="true" t="shared" si="2" ref="A24:A29">A23+TIME(0,D24+E24,0)</f>
        <v>0.4375</v>
      </c>
      <c r="B24" s="48">
        <f t="shared" si="1"/>
        <v>16</v>
      </c>
      <c r="C24" s="42" t="s">
        <v>41</v>
      </c>
      <c r="D24" s="42">
        <v>45</v>
      </c>
      <c r="E24" s="42">
        <v>0</v>
      </c>
      <c r="F24" s="63" t="s">
        <v>51</v>
      </c>
      <c r="G24" s="65" t="s">
        <v>98</v>
      </c>
      <c r="H24" s="43"/>
      <c r="I24" s="49"/>
      <c r="J24" s="20" t="s">
        <v>7</v>
      </c>
      <c r="K24" s="50"/>
      <c r="Q24" s="151"/>
      <c r="R24" s="151"/>
      <c r="S24" s="151"/>
      <c r="T24" s="151"/>
      <c r="U24" s="151"/>
      <c r="V24" s="151"/>
      <c r="W24" s="151"/>
      <c r="X24" s="151"/>
      <c r="Y24" s="152"/>
      <c r="Z24" s="151"/>
      <c r="AA24" s="151"/>
    </row>
    <row r="25" spans="1:27" s="2" customFormat="1" ht="17.25" customHeight="1">
      <c r="A25" s="47">
        <f t="shared" si="2"/>
        <v>0.46875</v>
      </c>
      <c r="B25" s="48">
        <f t="shared" si="1"/>
        <v>17</v>
      </c>
      <c r="C25" s="42" t="s">
        <v>42</v>
      </c>
      <c r="D25" s="42">
        <v>45</v>
      </c>
      <c r="E25" s="42">
        <v>0</v>
      </c>
      <c r="F25" s="63" t="s">
        <v>159</v>
      </c>
      <c r="G25" s="65" t="s">
        <v>94</v>
      </c>
      <c r="H25" s="43"/>
      <c r="I25" s="49"/>
      <c r="J25" s="20" t="s">
        <v>7</v>
      </c>
      <c r="K25" s="50"/>
      <c r="Q25" s="153"/>
      <c r="R25" s="153"/>
      <c r="S25" s="153"/>
      <c r="T25" s="153"/>
      <c r="U25" s="153"/>
      <c r="V25" s="153"/>
      <c r="W25" s="153"/>
      <c r="X25" s="153"/>
      <c r="Y25" s="154"/>
      <c r="Z25" s="151"/>
      <c r="AA25" s="151"/>
    </row>
    <row r="26" spans="1:27" s="2" customFormat="1" ht="17.25" customHeight="1">
      <c r="A26" s="47">
        <f t="shared" si="2"/>
        <v>0.5</v>
      </c>
      <c r="B26" s="48">
        <f t="shared" si="1"/>
        <v>18</v>
      </c>
      <c r="C26" s="42" t="s">
        <v>54</v>
      </c>
      <c r="D26" s="42">
        <v>45</v>
      </c>
      <c r="E26" s="42">
        <v>0</v>
      </c>
      <c r="F26" s="63" t="s">
        <v>45</v>
      </c>
      <c r="G26" s="65" t="s">
        <v>9</v>
      </c>
      <c r="H26" s="43"/>
      <c r="I26" s="49"/>
      <c r="J26" s="20" t="s">
        <v>7</v>
      </c>
      <c r="K26" s="50"/>
      <c r="Q26" s="153"/>
      <c r="R26" s="153"/>
      <c r="S26" s="153"/>
      <c r="T26" s="153"/>
      <c r="U26" s="153"/>
      <c r="V26" s="153"/>
      <c r="W26" s="153"/>
      <c r="X26" s="153"/>
      <c r="Y26" s="152"/>
      <c r="Z26" s="151"/>
      <c r="AA26" s="151"/>
    </row>
    <row r="27" spans="1:27" s="2" customFormat="1" ht="17.25" customHeight="1">
      <c r="A27" s="47">
        <f t="shared" si="2"/>
        <v>0.53125</v>
      </c>
      <c r="B27" s="48">
        <f t="shared" si="1"/>
        <v>19</v>
      </c>
      <c r="C27" s="42" t="s">
        <v>42</v>
      </c>
      <c r="D27" s="42">
        <v>45</v>
      </c>
      <c r="E27" s="42">
        <v>0</v>
      </c>
      <c r="F27" s="63" t="s">
        <v>93</v>
      </c>
      <c r="G27" s="65" t="s">
        <v>95</v>
      </c>
      <c r="H27" s="43"/>
      <c r="I27" s="49"/>
      <c r="J27" s="20" t="s">
        <v>7</v>
      </c>
      <c r="K27" s="50"/>
      <c r="Q27" s="153"/>
      <c r="R27" s="153"/>
      <c r="S27" s="153"/>
      <c r="T27" s="153"/>
      <c r="U27" s="153"/>
      <c r="V27" s="153"/>
      <c r="W27" s="153"/>
      <c r="X27" s="153"/>
      <c r="Y27" s="154"/>
      <c r="Z27" s="151"/>
      <c r="AA27" s="151"/>
    </row>
    <row r="28" spans="1:27" s="2" customFormat="1" ht="17.25" customHeight="1">
      <c r="A28" s="47">
        <f t="shared" si="2"/>
        <v>0.5625</v>
      </c>
      <c r="B28" s="48">
        <f t="shared" si="1"/>
        <v>20</v>
      </c>
      <c r="C28" s="42" t="s">
        <v>42</v>
      </c>
      <c r="D28" s="42">
        <v>45</v>
      </c>
      <c r="E28" s="42">
        <v>0</v>
      </c>
      <c r="F28" s="159"/>
      <c r="G28" s="65" t="s">
        <v>159</v>
      </c>
      <c r="H28" s="43"/>
      <c r="I28" s="49"/>
      <c r="J28" s="20" t="s">
        <v>7</v>
      </c>
      <c r="K28" s="50"/>
      <c r="Q28" s="153"/>
      <c r="R28" s="153"/>
      <c r="S28" s="153"/>
      <c r="T28" s="153"/>
      <c r="U28" s="153"/>
      <c r="V28" s="153"/>
      <c r="W28" s="153"/>
      <c r="X28" s="153"/>
      <c r="Y28" s="154"/>
      <c r="Z28" s="151"/>
      <c r="AA28" s="151"/>
    </row>
    <row r="29" spans="1:27" s="2" customFormat="1" ht="17.25" customHeight="1">
      <c r="A29" s="47">
        <f t="shared" si="2"/>
        <v>0.59375</v>
      </c>
      <c r="B29" s="48">
        <f t="shared" si="1"/>
        <v>21</v>
      </c>
      <c r="C29" s="42" t="s">
        <v>54</v>
      </c>
      <c r="D29" s="42">
        <v>45</v>
      </c>
      <c r="E29" s="42">
        <v>0</v>
      </c>
      <c r="F29" s="63" t="s">
        <v>55</v>
      </c>
      <c r="G29" s="65" t="s">
        <v>99</v>
      </c>
      <c r="H29" s="43"/>
      <c r="I29" s="49"/>
      <c r="J29" s="20" t="s">
        <v>7</v>
      </c>
      <c r="K29" s="50"/>
      <c r="Q29" s="153"/>
      <c r="R29" s="153"/>
      <c r="S29" s="153"/>
      <c r="T29" s="153"/>
      <c r="U29" s="153"/>
      <c r="V29" s="153"/>
      <c r="W29" s="153"/>
      <c r="X29" s="153"/>
      <c r="Y29" s="152"/>
      <c r="Z29" s="151"/>
      <c r="AA29" s="151"/>
    </row>
    <row r="30" spans="1:27" s="2" customFormat="1" ht="17.25" customHeight="1">
      <c r="A30" s="47">
        <f aca="true" t="shared" si="3" ref="A30:A37">A29+TIME(0,D30+E30,0)</f>
        <v>0.625</v>
      </c>
      <c r="B30" s="48">
        <f t="shared" si="1"/>
        <v>22</v>
      </c>
      <c r="C30" s="42" t="s">
        <v>41</v>
      </c>
      <c r="D30" s="42">
        <v>45</v>
      </c>
      <c r="E30" s="42">
        <v>0</v>
      </c>
      <c r="F30" s="63" t="s">
        <v>97</v>
      </c>
      <c r="G30" s="65" t="s">
        <v>96</v>
      </c>
      <c r="H30" s="43"/>
      <c r="I30" s="49"/>
      <c r="J30" s="20" t="s">
        <v>7</v>
      </c>
      <c r="K30" s="50"/>
      <c r="Q30" s="153"/>
      <c r="R30" s="153"/>
      <c r="S30" s="153"/>
      <c r="T30" s="153"/>
      <c r="U30" s="153"/>
      <c r="V30" s="153"/>
      <c r="W30" s="153"/>
      <c r="X30" s="153"/>
      <c r="Y30" s="152"/>
      <c r="Z30" s="151"/>
      <c r="AA30" s="151"/>
    </row>
    <row r="31" spans="1:27" s="2" customFormat="1" ht="17.25" customHeight="1">
      <c r="A31" s="47">
        <f t="shared" si="3"/>
        <v>0.65625</v>
      </c>
      <c r="B31" s="48">
        <f t="shared" si="1"/>
        <v>23</v>
      </c>
      <c r="C31" s="42" t="s">
        <v>156</v>
      </c>
      <c r="D31" s="42">
        <v>45</v>
      </c>
      <c r="E31" s="42">
        <v>0</v>
      </c>
      <c r="F31" s="63" t="s">
        <v>100</v>
      </c>
      <c r="G31" s="65" t="s">
        <v>102</v>
      </c>
      <c r="H31" s="43"/>
      <c r="I31" s="49"/>
      <c r="J31" s="20" t="s">
        <v>7</v>
      </c>
      <c r="K31" s="50"/>
      <c r="Q31" s="153"/>
      <c r="R31" s="153"/>
      <c r="S31" s="153"/>
      <c r="T31" s="153"/>
      <c r="U31" s="153"/>
      <c r="V31" s="153"/>
      <c r="W31" s="153"/>
      <c r="X31" s="153"/>
      <c r="Y31" s="154"/>
      <c r="Z31" s="153"/>
      <c r="AA31" s="153"/>
    </row>
    <row r="32" spans="1:25" s="2" customFormat="1" ht="17.25" customHeight="1">
      <c r="A32" s="47">
        <f t="shared" si="3"/>
        <v>0.6875</v>
      </c>
      <c r="B32" s="48">
        <f t="shared" si="1"/>
        <v>24</v>
      </c>
      <c r="C32" s="42" t="s">
        <v>156</v>
      </c>
      <c r="D32" s="42">
        <v>45</v>
      </c>
      <c r="E32" s="42">
        <v>0</v>
      </c>
      <c r="F32" s="63" t="s">
        <v>39</v>
      </c>
      <c r="G32" s="65" t="s">
        <v>101</v>
      </c>
      <c r="H32" s="43"/>
      <c r="I32" s="49"/>
      <c r="J32" s="20" t="s">
        <v>7</v>
      </c>
      <c r="K32" s="50"/>
      <c r="Y32" s="144"/>
    </row>
    <row r="33" spans="1:25" s="2" customFormat="1" ht="17.25" customHeight="1">
      <c r="A33" s="47">
        <f t="shared" si="3"/>
        <v>0.71875</v>
      </c>
      <c r="B33" s="48">
        <f t="shared" si="1"/>
        <v>25</v>
      </c>
      <c r="C33" s="42" t="s">
        <v>56</v>
      </c>
      <c r="D33" s="42">
        <v>45</v>
      </c>
      <c r="E33" s="42">
        <v>0</v>
      </c>
      <c r="F33" s="63" t="s">
        <v>33</v>
      </c>
      <c r="G33" s="65" t="s">
        <v>34</v>
      </c>
      <c r="H33" s="43"/>
      <c r="I33" s="49"/>
      <c r="J33" s="20" t="s">
        <v>7</v>
      </c>
      <c r="K33" s="50"/>
      <c r="Y33" s="144"/>
    </row>
    <row r="34" spans="1:25" s="2" customFormat="1" ht="17.25" customHeight="1">
      <c r="A34" s="47">
        <f t="shared" si="3"/>
        <v>0.75</v>
      </c>
      <c r="B34" s="48">
        <f t="shared" si="1"/>
        <v>26</v>
      </c>
      <c r="C34" s="42" t="s">
        <v>57</v>
      </c>
      <c r="D34" s="42">
        <v>45</v>
      </c>
      <c r="E34" s="42">
        <v>0</v>
      </c>
      <c r="F34" s="63" t="s">
        <v>60</v>
      </c>
      <c r="G34" s="65" t="s">
        <v>35</v>
      </c>
      <c r="H34" s="43"/>
      <c r="I34" s="49"/>
      <c r="J34" s="20" t="s">
        <v>7</v>
      </c>
      <c r="K34" s="50"/>
      <c r="Y34" s="144"/>
    </row>
    <row r="35" spans="1:25" s="2" customFormat="1" ht="17.25" customHeight="1">
      <c r="A35" s="47">
        <f t="shared" si="3"/>
        <v>0.78125</v>
      </c>
      <c r="B35" s="48">
        <f t="shared" si="1"/>
        <v>27</v>
      </c>
      <c r="C35" s="42" t="s">
        <v>156</v>
      </c>
      <c r="D35" s="42">
        <v>45</v>
      </c>
      <c r="E35" s="42">
        <v>0</v>
      </c>
      <c r="F35" s="63" t="s">
        <v>101</v>
      </c>
      <c r="G35" s="65" t="s">
        <v>102</v>
      </c>
      <c r="H35" s="43"/>
      <c r="I35" s="49"/>
      <c r="J35" s="20" t="s">
        <v>7</v>
      </c>
      <c r="K35" s="50"/>
      <c r="Y35" s="144"/>
    </row>
    <row r="36" spans="1:25" s="2" customFormat="1" ht="17.25" customHeight="1">
      <c r="A36" s="47">
        <f t="shared" si="3"/>
        <v>0.8125</v>
      </c>
      <c r="B36" s="48">
        <f t="shared" si="1"/>
        <v>28</v>
      </c>
      <c r="C36" s="42" t="s">
        <v>58</v>
      </c>
      <c r="D36" s="42">
        <v>45</v>
      </c>
      <c r="E36" s="42">
        <v>0</v>
      </c>
      <c r="F36" s="63" t="s">
        <v>36</v>
      </c>
      <c r="G36" s="65" t="s">
        <v>62</v>
      </c>
      <c r="H36" s="43"/>
      <c r="I36" s="49"/>
      <c r="J36" s="20" t="s">
        <v>7</v>
      </c>
      <c r="K36" s="50"/>
      <c r="Y36" s="144"/>
    </row>
    <row r="37" spans="1:25" s="2" customFormat="1" ht="17.25" customHeight="1">
      <c r="A37" s="51">
        <f t="shared" si="3"/>
        <v>0.84375</v>
      </c>
      <c r="B37" s="52">
        <f t="shared" si="1"/>
        <v>29</v>
      </c>
      <c r="C37" s="98" t="s">
        <v>59</v>
      </c>
      <c r="D37" s="98">
        <v>45</v>
      </c>
      <c r="E37" s="98">
        <v>0</v>
      </c>
      <c r="F37" s="133" t="s">
        <v>61</v>
      </c>
      <c r="G37" s="134" t="s">
        <v>38</v>
      </c>
      <c r="H37" s="43"/>
      <c r="I37" s="53"/>
      <c r="J37" s="21" t="s">
        <v>7</v>
      </c>
      <c r="K37" s="54"/>
      <c r="Y37" s="144"/>
    </row>
    <row r="38" spans="1:14" ht="29.25" customHeight="1">
      <c r="A38" s="164">
        <f>A21+1</f>
        <v>44836</v>
      </c>
      <c r="B38" s="164"/>
      <c r="C38" s="164"/>
      <c r="D38" s="164"/>
      <c r="E38" s="164"/>
      <c r="F38" s="164"/>
      <c r="G38" s="58"/>
      <c r="H38" s="37"/>
      <c r="I38" s="148"/>
      <c r="J38" s="148"/>
      <c r="K38" s="148"/>
      <c r="M38" s="2"/>
      <c r="N38" s="2"/>
    </row>
    <row r="39" spans="1:14" ht="17.25" customHeight="1">
      <c r="A39" s="56">
        <v>0.375</v>
      </c>
      <c r="B39" s="48">
        <v>30</v>
      </c>
      <c r="C39" s="42" t="s">
        <v>113</v>
      </c>
      <c r="D39" s="42">
        <v>45</v>
      </c>
      <c r="E39" s="42">
        <v>0</v>
      </c>
      <c r="F39" s="63" t="s">
        <v>66</v>
      </c>
      <c r="G39" s="65" t="s">
        <v>67</v>
      </c>
      <c r="H39" s="43"/>
      <c r="I39" s="145"/>
      <c r="J39" s="146" t="s">
        <v>7</v>
      </c>
      <c r="K39" s="147"/>
      <c r="M39" s="2"/>
      <c r="N39" s="2"/>
    </row>
    <row r="40" spans="1:14" ht="17.25" customHeight="1">
      <c r="A40" s="47">
        <f>A39+TIME(0,D40+E40,0)</f>
        <v>0.40625</v>
      </c>
      <c r="B40" s="48">
        <f aca="true" t="shared" si="4" ref="B40:B50">B39+1</f>
        <v>31</v>
      </c>
      <c r="C40" s="42" t="s">
        <v>114</v>
      </c>
      <c r="D40" s="42">
        <v>45</v>
      </c>
      <c r="E40" s="42">
        <v>0</v>
      </c>
      <c r="F40" s="63" t="s">
        <v>68</v>
      </c>
      <c r="G40" s="65" t="s">
        <v>69</v>
      </c>
      <c r="H40" s="43"/>
      <c r="I40" s="49"/>
      <c r="J40" s="20" t="s">
        <v>7</v>
      </c>
      <c r="K40" s="50"/>
      <c r="M40" s="2"/>
      <c r="N40" s="2"/>
    </row>
    <row r="41" spans="1:14" ht="17.25" customHeight="1">
      <c r="A41" s="47">
        <f>A40+TIME(0,D41+E41,0)</f>
        <v>0.4375</v>
      </c>
      <c r="B41" s="48">
        <f t="shared" si="4"/>
        <v>32</v>
      </c>
      <c r="C41" s="42" t="s">
        <v>71</v>
      </c>
      <c r="D41" s="42">
        <v>45</v>
      </c>
      <c r="E41" s="42">
        <v>0</v>
      </c>
      <c r="F41" s="63" t="s">
        <v>102</v>
      </c>
      <c r="G41" s="65" t="s">
        <v>37</v>
      </c>
      <c r="H41" s="43"/>
      <c r="I41" s="49"/>
      <c r="J41" s="20" t="s">
        <v>7</v>
      </c>
      <c r="K41" s="50"/>
      <c r="M41" s="2"/>
      <c r="N41" s="2"/>
    </row>
    <row r="42" spans="1:14" ht="17.25" customHeight="1">
      <c r="A42" s="47">
        <f aca="true" t="shared" si="5" ref="A42:A49">A41+TIME(0,D42+E42,0)</f>
        <v>0.46875</v>
      </c>
      <c r="B42" s="48">
        <f t="shared" si="4"/>
        <v>33</v>
      </c>
      <c r="C42" s="42" t="s">
        <v>71</v>
      </c>
      <c r="D42" s="42">
        <v>45</v>
      </c>
      <c r="E42" s="42">
        <v>0</v>
      </c>
      <c r="F42" s="63" t="s">
        <v>100</v>
      </c>
      <c r="G42" s="65" t="s">
        <v>101</v>
      </c>
      <c r="H42" s="43"/>
      <c r="I42" s="49"/>
      <c r="J42" s="20" t="s">
        <v>7</v>
      </c>
      <c r="K42" s="50"/>
      <c r="M42" s="2"/>
      <c r="N42" s="2"/>
    </row>
    <row r="43" spans="1:14" ht="17.25" customHeight="1">
      <c r="A43" s="47">
        <f>A42+TIME(0,D43+E43,0)</f>
        <v>0.5</v>
      </c>
      <c r="B43" s="48">
        <f t="shared" si="4"/>
        <v>34</v>
      </c>
      <c r="C43" s="42" t="s">
        <v>115</v>
      </c>
      <c r="D43" s="42">
        <v>45</v>
      </c>
      <c r="E43" s="42">
        <v>0</v>
      </c>
      <c r="F43" s="63" t="s">
        <v>63</v>
      </c>
      <c r="G43" s="65" t="s">
        <v>64</v>
      </c>
      <c r="H43" s="43"/>
      <c r="I43" s="49"/>
      <c r="J43" s="20" t="s">
        <v>7</v>
      </c>
      <c r="K43" s="50"/>
      <c r="M43" s="2"/>
      <c r="N43" s="2"/>
    </row>
    <row r="44" spans="1:14" ht="17.25" customHeight="1">
      <c r="A44" s="47">
        <f t="shared" si="5"/>
        <v>0.53125</v>
      </c>
      <c r="B44" s="48">
        <f t="shared" si="4"/>
        <v>35</v>
      </c>
      <c r="C44" s="42" t="s">
        <v>116</v>
      </c>
      <c r="D44" s="42">
        <v>45</v>
      </c>
      <c r="E44" s="42">
        <v>0</v>
      </c>
      <c r="F44" s="63" t="s">
        <v>65</v>
      </c>
      <c r="G44" s="65" t="s">
        <v>70</v>
      </c>
      <c r="H44" s="43"/>
      <c r="I44" s="49"/>
      <c r="J44" s="20" t="s">
        <v>7</v>
      </c>
      <c r="K44" s="50"/>
      <c r="M44" s="2"/>
      <c r="N44" s="2"/>
    </row>
    <row r="45" spans="1:14" ht="17.25" customHeight="1">
      <c r="A45" s="47">
        <f t="shared" si="5"/>
        <v>0.5625</v>
      </c>
      <c r="B45" s="48">
        <f t="shared" si="4"/>
        <v>36</v>
      </c>
      <c r="C45" s="42" t="s">
        <v>71</v>
      </c>
      <c r="D45" s="42">
        <v>45</v>
      </c>
      <c r="E45" s="42">
        <v>0</v>
      </c>
      <c r="F45" s="63" t="s">
        <v>102</v>
      </c>
      <c r="G45" s="65" t="s">
        <v>39</v>
      </c>
      <c r="H45" s="43"/>
      <c r="I45" s="49"/>
      <c r="J45" s="20" t="s">
        <v>7</v>
      </c>
      <c r="K45" s="50"/>
      <c r="M45" s="2"/>
      <c r="N45" s="2"/>
    </row>
    <row r="46" spans="1:14" ht="17.25" customHeight="1">
      <c r="A46" s="47">
        <f t="shared" si="5"/>
        <v>0.59375</v>
      </c>
      <c r="B46" s="48">
        <f t="shared" si="4"/>
        <v>37</v>
      </c>
      <c r="C46" s="42" t="s">
        <v>71</v>
      </c>
      <c r="D46" s="42">
        <v>45</v>
      </c>
      <c r="E46" s="42">
        <v>0</v>
      </c>
      <c r="F46" s="63" t="s">
        <v>37</v>
      </c>
      <c r="G46" s="65" t="s">
        <v>101</v>
      </c>
      <c r="H46" s="43"/>
      <c r="I46" s="49"/>
      <c r="J46" s="20" t="s">
        <v>7</v>
      </c>
      <c r="K46" s="50"/>
      <c r="M46" s="2"/>
      <c r="N46" s="2"/>
    </row>
    <row r="47" spans="1:14" ht="17.25" customHeight="1">
      <c r="A47" s="47">
        <f t="shared" si="5"/>
        <v>0.625</v>
      </c>
      <c r="B47" s="48">
        <f t="shared" si="4"/>
        <v>38</v>
      </c>
      <c r="C47" s="42" t="s">
        <v>120</v>
      </c>
      <c r="D47" s="42">
        <v>45</v>
      </c>
      <c r="E47" s="42">
        <v>0</v>
      </c>
      <c r="F47" s="63" t="s">
        <v>111</v>
      </c>
      <c r="G47" s="65" t="s">
        <v>112</v>
      </c>
      <c r="H47" s="43"/>
      <c r="I47" s="49"/>
      <c r="J47" s="20" t="s">
        <v>7</v>
      </c>
      <c r="K47" s="50"/>
      <c r="M47" s="2"/>
      <c r="N47" s="2"/>
    </row>
    <row r="48" spans="1:14" ht="17.25" customHeight="1">
      <c r="A48" s="47">
        <f t="shared" si="5"/>
        <v>0.65625</v>
      </c>
      <c r="B48" s="48">
        <f t="shared" si="4"/>
        <v>39</v>
      </c>
      <c r="C48" s="42" t="s">
        <v>119</v>
      </c>
      <c r="D48" s="42">
        <v>45</v>
      </c>
      <c r="E48" s="42">
        <v>0</v>
      </c>
      <c r="F48" s="63" t="s">
        <v>109</v>
      </c>
      <c r="G48" s="65" t="s">
        <v>110</v>
      </c>
      <c r="H48" s="43"/>
      <c r="I48" s="49"/>
      <c r="J48" s="20" t="s">
        <v>7</v>
      </c>
      <c r="K48" s="50"/>
      <c r="M48" s="2"/>
      <c r="N48" s="2"/>
    </row>
    <row r="49" spans="1:14" ht="17.25" customHeight="1">
      <c r="A49" s="47">
        <f t="shared" si="5"/>
        <v>0.6875</v>
      </c>
      <c r="B49" s="48">
        <f t="shared" si="4"/>
        <v>40</v>
      </c>
      <c r="C49" s="42" t="s">
        <v>118</v>
      </c>
      <c r="D49" s="42">
        <v>45</v>
      </c>
      <c r="E49" s="42">
        <v>0</v>
      </c>
      <c r="F49" s="63" t="s">
        <v>106</v>
      </c>
      <c r="G49" s="65" t="s">
        <v>108</v>
      </c>
      <c r="H49" s="43"/>
      <c r="I49" s="49"/>
      <c r="J49" s="20" t="s">
        <v>7</v>
      </c>
      <c r="K49" s="50"/>
      <c r="M49" s="2"/>
      <c r="N49" s="2"/>
    </row>
    <row r="50" spans="1:14" ht="17.25" customHeight="1">
      <c r="A50" s="51">
        <f>A49+TIME(0,D50+E50,0)</f>
        <v>0.71875</v>
      </c>
      <c r="B50" s="52">
        <f t="shared" si="4"/>
        <v>41</v>
      </c>
      <c r="C50" s="52" t="s">
        <v>117</v>
      </c>
      <c r="D50" s="98">
        <v>45</v>
      </c>
      <c r="E50" s="98">
        <v>0</v>
      </c>
      <c r="F50" s="99" t="s">
        <v>105</v>
      </c>
      <c r="G50" s="100" t="s">
        <v>107</v>
      </c>
      <c r="H50" s="43"/>
      <c r="I50" s="53"/>
      <c r="J50" s="21" t="s">
        <v>7</v>
      </c>
      <c r="K50" s="54"/>
      <c r="M50" s="2"/>
      <c r="N50" s="2"/>
    </row>
    <row r="51" spans="3:14" ht="15.75">
      <c r="C51" s="106"/>
      <c r="M51" s="2"/>
      <c r="N51" s="2"/>
    </row>
    <row r="52" spans="13:14" ht="15">
      <c r="M52" s="2"/>
      <c r="N52" s="2"/>
    </row>
    <row r="53" spans="1:2" ht="15">
      <c r="A53" s="106">
        <f>A50+TIME(0,45,0)</f>
        <v>0.75</v>
      </c>
      <c r="B53" s="107" t="s">
        <v>46</v>
      </c>
    </row>
  </sheetData>
  <sheetProtection/>
  <mergeCells count="4">
    <mergeCell ref="A38:F38"/>
    <mergeCell ref="A6:F6"/>
    <mergeCell ref="I7:K7"/>
    <mergeCell ref="A21:F21"/>
  </mergeCells>
  <printOptions/>
  <pageMargins left="0.59" right="0.24" top="0.61" bottom="0.39" header="0.5" footer="0.26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7">
      <selection activeCell="M17" sqref="M17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</cols>
  <sheetData>
    <row r="1" spans="1:7" ht="18">
      <c r="A1" s="30" t="s">
        <v>79</v>
      </c>
      <c r="B1" s="31"/>
      <c r="C1" s="31"/>
      <c r="D1" s="31"/>
      <c r="E1" s="31"/>
      <c r="F1" s="31"/>
      <c r="G1" s="12"/>
    </row>
    <row r="2" spans="1:9" ht="15.75">
      <c r="A2" s="13" t="s">
        <v>80</v>
      </c>
      <c r="G2" s="19" t="s">
        <v>52</v>
      </c>
      <c r="H2" s="4"/>
      <c r="I2" s="4"/>
    </row>
    <row r="3" spans="1:9" ht="15.75">
      <c r="A3" s="13"/>
      <c r="G3" s="19"/>
      <c r="H3" s="4"/>
      <c r="I3" s="4"/>
    </row>
    <row r="4" spans="1:11" s="2" customFormat="1" ht="15.75">
      <c r="A4" s="143" t="s">
        <v>127</v>
      </c>
      <c r="B4" s="16"/>
      <c r="C4" s="16"/>
      <c r="D4" s="16"/>
      <c r="E4" s="16"/>
      <c r="F4" s="16"/>
      <c r="G4" s="60" t="s">
        <v>83</v>
      </c>
      <c r="H4" s="34" t="s">
        <v>81</v>
      </c>
      <c r="I4" s="16"/>
      <c r="J4" s="16"/>
      <c r="K4" s="16"/>
    </row>
    <row r="5" spans="1:11" s="2" customFormat="1" ht="15.75">
      <c r="A5" s="35"/>
      <c r="B5" s="35"/>
      <c r="C5" s="35"/>
      <c r="D5" s="35"/>
      <c r="E5" s="35"/>
      <c r="F5" s="35"/>
      <c r="G5" s="59" t="s">
        <v>47</v>
      </c>
      <c r="H5" s="34" t="s">
        <v>82</v>
      </c>
      <c r="I5" s="35"/>
      <c r="J5" s="35"/>
      <c r="K5" s="33"/>
    </row>
    <row r="6" spans="1:11" s="2" customFormat="1" ht="15">
      <c r="A6" s="160">
        <v>44834</v>
      </c>
      <c r="B6" s="160"/>
      <c r="C6" s="160"/>
      <c r="D6" s="160"/>
      <c r="E6" s="160"/>
      <c r="F6" s="160"/>
      <c r="G6" s="36"/>
      <c r="H6" s="37"/>
      <c r="I6" s="36"/>
      <c r="J6" s="36"/>
      <c r="K6" s="36"/>
    </row>
    <row r="7" spans="1:11" s="2" customFormat="1" ht="17.25" customHeight="1">
      <c r="A7" s="38" t="s">
        <v>0</v>
      </c>
      <c r="B7" s="140" t="s">
        <v>2</v>
      </c>
      <c r="C7" s="140" t="s">
        <v>40</v>
      </c>
      <c r="D7" s="140" t="s">
        <v>91</v>
      </c>
      <c r="E7" s="140" t="s">
        <v>92</v>
      </c>
      <c r="F7" s="39" t="s">
        <v>1</v>
      </c>
      <c r="G7" s="39" t="s">
        <v>1</v>
      </c>
      <c r="H7" s="40"/>
      <c r="I7" s="161" t="s">
        <v>6</v>
      </c>
      <c r="J7" s="162"/>
      <c r="K7" s="163"/>
    </row>
    <row r="8" spans="1:11" s="3" customFormat="1" ht="17.25" customHeight="1">
      <c r="A8" s="41">
        <v>0.4166666666666667</v>
      </c>
      <c r="B8" s="42">
        <v>1</v>
      </c>
      <c r="C8" s="42" t="s">
        <v>54</v>
      </c>
      <c r="D8" s="42">
        <v>45</v>
      </c>
      <c r="E8" s="42">
        <v>0</v>
      </c>
      <c r="F8" s="62" t="s">
        <v>99</v>
      </c>
      <c r="G8" s="64" t="s">
        <v>45</v>
      </c>
      <c r="H8" s="43"/>
      <c r="I8" s="44"/>
      <c r="J8" s="45" t="s">
        <v>7</v>
      </c>
      <c r="K8" s="46"/>
    </row>
    <row r="9" spans="1:11" s="16" customFormat="1" ht="17.25" customHeight="1">
      <c r="A9" s="47">
        <f aca="true" t="shared" si="0" ref="A9:A15">A8+TIME(0,D9+E9,0)</f>
        <v>0.4479166666666667</v>
      </c>
      <c r="B9" s="48">
        <v>2</v>
      </c>
      <c r="C9" s="42" t="s">
        <v>42</v>
      </c>
      <c r="D9" s="42">
        <v>45</v>
      </c>
      <c r="E9" s="42">
        <v>0</v>
      </c>
      <c r="F9" s="63" t="s">
        <v>93</v>
      </c>
      <c r="G9" s="158"/>
      <c r="H9" s="43"/>
      <c r="I9" s="49"/>
      <c r="J9" s="20" t="s">
        <v>7</v>
      </c>
      <c r="K9" s="50"/>
    </row>
    <row r="10" spans="1:11" s="11" customFormat="1" ht="17.25" customHeight="1">
      <c r="A10" s="47">
        <f t="shared" si="0"/>
        <v>0.4791666666666667</v>
      </c>
      <c r="B10" s="48">
        <v>3</v>
      </c>
      <c r="C10" s="42" t="s">
        <v>42</v>
      </c>
      <c r="D10" s="42">
        <v>45</v>
      </c>
      <c r="E10" s="42">
        <v>0</v>
      </c>
      <c r="F10" s="63" t="s">
        <v>94</v>
      </c>
      <c r="G10" s="65" t="s">
        <v>95</v>
      </c>
      <c r="H10" s="43"/>
      <c r="I10" s="49"/>
      <c r="J10" s="20" t="s">
        <v>7</v>
      </c>
      <c r="K10" s="50"/>
    </row>
    <row r="11" spans="1:11" s="11" customFormat="1" ht="17.25" customHeight="1">
      <c r="A11" s="47">
        <f t="shared" si="0"/>
        <v>0.5104166666666667</v>
      </c>
      <c r="B11" s="48">
        <v>4</v>
      </c>
      <c r="C11" s="42" t="s">
        <v>54</v>
      </c>
      <c r="D11" s="42">
        <v>45</v>
      </c>
      <c r="E11" s="42">
        <v>0</v>
      </c>
      <c r="F11" s="63" t="s">
        <v>55</v>
      </c>
      <c r="G11" s="65" t="s">
        <v>9</v>
      </c>
      <c r="H11" s="43"/>
      <c r="I11" s="49"/>
      <c r="J11" s="20" t="s">
        <v>7</v>
      </c>
      <c r="K11" s="50"/>
    </row>
    <row r="12" spans="1:11" s="11" customFormat="1" ht="17.25" customHeight="1">
      <c r="A12" s="47">
        <f t="shared" si="0"/>
        <v>0.5416666666666667</v>
      </c>
      <c r="B12" s="48">
        <v>5</v>
      </c>
      <c r="C12" s="42" t="s">
        <v>41</v>
      </c>
      <c r="D12" s="42">
        <v>45</v>
      </c>
      <c r="E12" s="42">
        <v>0</v>
      </c>
      <c r="F12" s="63" t="s">
        <v>96</v>
      </c>
      <c r="G12" s="65" t="s">
        <v>51</v>
      </c>
      <c r="H12" s="43"/>
      <c r="I12" s="49"/>
      <c r="J12" s="20" t="s">
        <v>7</v>
      </c>
      <c r="K12" s="50"/>
    </row>
    <row r="13" spans="1:11" s="11" customFormat="1" ht="17.25" customHeight="1">
      <c r="A13" s="47">
        <f t="shared" si="0"/>
        <v>0.5729166666666667</v>
      </c>
      <c r="B13" s="48">
        <v>6</v>
      </c>
      <c r="C13" s="42" t="s">
        <v>41</v>
      </c>
      <c r="D13" s="42">
        <v>45</v>
      </c>
      <c r="E13" s="42">
        <v>0</v>
      </c>
      <c r="F13" s="63" t="s">
        <v>97</v>
      </c>
      <c r="G13" s="65" t="s">
        <v>98</v>
      </c>
      <c r="H13" s="43"/>
      <c r="I13" s="49"/>
      <c r="J13" s="20" t="s">
        <v>7</v>
      </c>
      <c r="K13" s="50"/>
    </row>
    <row r="14" spans="1:11" s="11" customFormat="1" ht="17.25" customHeight="1">
      <c r="A14" s="47">
        <f t="shared" si="0"/>
        <v>0.6041666666666667</v>
      </c>
      <c r="B14" s="48">
        <v>7</v>
      </c>
      <c r="C14" s="42" t="s">
        <v>42</v>
      </c>
      <c r="D14" s="42">
        <v>45</v>
      </c>
      <c r="E14" s="42">
        <v>0</v>
      </c>
      <c r="F14" s="63" t="s">
        <v>159</v>
      </c>
      <c r="G14" s="65" t="s">
        <v>93</v>
      </c>
      <c r="H14" s="43"/>
      <c r="I14" s="49"/>
      <c r="J14" s="20" t="s">
        <v>7</v>
      </c>
      <c r="K14" s="50"/>
    </row>
    <row r="15" spans="1:11" s="11" customFormat="1" ht="17.25" customHeight="1">
      <c r="A15" s="47">
        <f t="shared" si="0"/>
        <v>0.6354166666666667</v>
      </c>
      <c r="B15" s="48">
        <v>8</v>
      </c>
      <c r="C15" s="42" t="s">
        <v>42</v>
      </c>
      <c r="D15" s="42">
        <v>45</v>
      </c>
      <c r="E15" s="42">
        <v>0</v>
      </c>
      <c r="F15" s="159"/>
      <c r="G15" s="65" t="s">
        <v>94</v>
      </c>
      <c r="H15" s="43"/>
      <c r="I15" s="49"/>
      <c r="J15" s="20" t="s">
        <v>7</v>
      </c>
      <c r="K15" s="50"/>
    </row>
    <row r="16" spans="1:11" s="11" customFormat="1" ht="17.25" customHeight="1">
      <c r="A16" s="47">
        <f>A15+TIME(0,D16+E16,0)</f>
        <v>0.6666666666666667</v>
      </c>
      <c r="B16" s="48">
        <v>9</v>
      </c>
      <c r="C16" s="42" t="s">
        <v>54</v>
      </c>
      <c r="D16" s="42">
        <v>45</v>
      </c>
      <c r="E16" s="42">
        <v>0</v>
      </c>
      <c r="F16" s="63" t="s">
        <v>9</v>
      </c>
      <c r="G16" s="65" t="s">
        <v>99</v>
      </c>
      <c r="H16" s="43"/>
      <c r="I16" s="49"/>
      <c r="J16" s="20" t="s">
        <v>7</v>
      </c>
      <c r="K16" s="50"/>
    </row>
    <row r="17" spans="1:11" s="11" customFormat="1" ht="17.25" customHeight="1">
      <c r="A17" s="47">
        <f>A16+TIME(0,D17+E17,0)</f>
        <v>0.6979166666666667</v>
      </c>
      <c r="B17" s="48">
        <v>10</v>
      </c>
      <c r="C17" s="42" t="s">
        <v>54</v>
      </c>
      <c r="D17" s="42">
        <v>45</v>
      </c>
      <c r="E17" s="42">
        <v>0</v>
      </c>
      <c r="F17" s="63" t="s">
        <v>45</v>
      </c>
      <c r="G17" s="65" t="s">
        <v>55</v>
      </c>
      <c r="H17" s="43"/>
      <c r="I17" s="49"/>
      <c r="J17" s="20" t="s">
        <v>7</v>
      </c>
      <c r="K17" s="50"/>
    </row>
    <row r="18" spans="1:11" s="11" customFormat="1" ht="17.25" customHeight="1">
      <c r="A18" s="47">
        <f>A17+TIME(0,D18+E18,0)</f>
        <v>0.7291666666666667</v>
      </c>
      <c r="B18" s="48">
        <v>11</v>
      </c>
      <c r="C18" s="42" t="s">
        <v>42</v>
      </c>
      <c r="D18" s="42">
        <v>45</v>
      </c>
      <c r="E18" s="42">
        <v>0</v>
      </c>
      <c r="F18" s="63" t="s">
        <v>95</v>
      </c>
      <c r="G18" s="65" t="s">
        <v>159</v>
      </c>
      <c r="H18" s="43"/>
      <c r="I18" s="49"/>
      <c r="J18" s="20" t="s">
        <v>7</v>
      </c>
      <c r="K18" s="50"/>
    </row>
    <row r="19" spans="1:11" s="11" customFormat="1" ht="17.25" customHeight="1">
      <c r="A19" s="47">
        <f>A18+TIME(0,D19+E19,0)</f>
        <v>0.7604166666666667</v>
      </c>
      <c r="B19" s="48">
        <v>12</v>
      </c>
      <c r="C19" s="42" t="s">
        <v>41</v>
      </c>
      <c r="D19" s="42">
        <v>45</v>
      </c>
      <c r="E19" s="42">
        <v>0</v>
      </c>
      <c r="F19" s="63" t="s">
        <v>98</v>
      </c>
      <c r="G19" s="65" t="s">
        <v>96</v>
      </c>
      <c r="H19" s="43"/>
      <c r="I19" s="49"/>
      <c r="J19" s="20" t="s">
        <v>7</v>
      </c>
      <c r="K19" s="50"/>
    </row>
    <row r="20" spans="1:11" s="11" customFormat="1" ht="17.25" customHeight="1">
      <c r="A20" s="51">
        <f>A19+TIME(0,D20+E20,0)</f>
        <v>0.7916666666666667</v>
      </c>
      <c r="B20" s="52">
        <v>13</v>
      </c>
      <c r="C20" s="98" t="s">
        <v>41</v>
      </c>
      <c r="D20" s="98">
        <v>45</v>
      </c>
      <c r="E20" s="98">
        <v>0</v>
      </c>
      <c r="F20" s="133" t="s">
        <v>51</v>
      </c>
      <c r="G20" s="134" t="s">
        <v>97</v>
      </c>
      <c r="H20" s="43"/>
      <c r="I20" s="53"/>
      <c r="J20" s="21" t="s">
        <v>7</v>
      </c>
      <c r="K20" s="54"/>
    </row>
    <row r="21" spans="1:11" s="2" customFormat="1" ht="25.5" customHeight="1">
      <c r="A21" s="160">
        <f>A6+1</f>
        <v>44835</v>
      </c>
      <c r="B21" s="160"/>
      <c r="C21" s="160"/>
      <c r="D21" s="160"/>
      <c r="E21" s="160"/>
      <c r="F21" s="160"/>
      <c r="G21" s="55"/>
      <c r="H21" s="37"/>
      <c r="I21" s="36"/>
      <c r="J21" s="36"/>
      <c r="K21" s="36"/>
    </row>
    <row r="22" spans="1:11" s="2" customFormat="1" ht="17.25" customHeight="1">
      <c r="A22" s="56">
        <v>0.375</v>
      </c>
      <c r="B22" s="57">
        <v>14</v>
      </c>
      <c r="C22" s="57" t="s">
        <v>42</v>
      </c>
      <c r="D22" s="57">
        <v>45</v>
      </c>
      <c r="E22" s="57">
        <v>0</v>
      </c>
      <c r="F22" s="66" t="s">
        <v>94</v>
      </c>
      <c r="G22" s="67" t="s">
        <v>93</v>
      </c>
      <c r="H22" s="43"/>
      <c r="I22" s="44"/>
      <c r="J22" s="45" t="s">
        <v>7</v>
      </c>
      <c r="K22" s="46"/>
    </row>
    <row r="23" spans="1:11" ht="17.25" customHeight="1">
      <c r="A23" s="47">
        <f>A22+TIME(0,D23+E23,0)</f>
        <v>0.40625</v>
      </c>
      <c r="B23" s="48">
        <v>15</v>
      </c>
      <c r="C23" s="42" t="s">
        <v>42</v>
      </c>
      <c r="D23" s="42">
        <v>45</v>
      </c>
      <c r="E23" s="42">
        <v>0</v>
      </c>
      <c r="F23" s="63" t="s">
        <v>95</v>
      </c>
      <c r="G23" s="158"/>
      <c r="H23" s="43"/>
      <c r="I23" s="49"/>
      <c r="J23" s="20" t="s">
        <v>7</v>
      </c>
      <c r="K23" s="50"/>
    </row>
    <row r="24" spans="1:11" ht="17.25" customHeight="1">
      <c r="A24" s="47">
        <f aca="true" t="shared" si="1" ref="A24:A29">A23+TIME(0,D24+E24,0)</f>
        <v>0.4375</v>
      </c>
      <c r="B24" s="48">
        <v>16</v>
      </c>
      <c r="C24" s="42" t="s">
        <v>41</v>
      </c>
      <c r="D24" s="42">
        <v>45</v>
      </c>
      <c r="E24" s="42">
        <v>0</v>
      </c>
      <c r="F24" s="63" t="s">
        <v>51</v>
      </c>
      <c r="G24" s="65" t="s">
        <v>98</v>
      </c>
      <c r="H24" s="43"/>
      <c r="I24" s="49"/>
      <c r="J24" s="20" t="s">
        <v>7</v>
      </c>
      <c r="K24" s="50"/>
    </row>
    <row r="25" spans="1:11" s="2" customFormat="1" ht="17.25" customHeight="1">
      <c r="A25" s="47">
        <f t="shared" si="1"/>
        <v>0.46875</v>
      </c>
      <c r="B25" s="48">
        <v>17</v>
      </c>
      <c r="C25" s="42" t="s">
        <v>42</v>
      </c>
      <c r="D25" s="42">
        <v>45</v>
      </c>
      <c r="E25" s="42">
        <v>0</v>
      </c>
      <c r="F25" s="63" t="s">
        <v>159</v>
      </c>
      <c r="G25" s="65" t="s">
        <v>94</v>
      </c>
      <c r="H25" s="43"/>
      <c r="I25" s="49"/>
      <c r="J25" s="20" t="s">
        <v>7</v>
      </c>
      <c r="K25" s="50"/>
    </row>
    <row r="26" spans="1:11" s="2" customFormat="1" ht="17.25" customHeight="1">
      <c r="A26" s="47">
        <f t="shared" si="1"/>
        <v>0.5</v>
      </c>
      <c r="B26" s="48">
        <v>18</v>
      </c>
      <c r="C26" s="42" t="s">
        <v>54</v>
      </c>
      <c r="D26" s="42">
        <v>45</v>
      </c>
      <c r="E26" s="42">
        <v>0</v>
      </c>
      <c r="F26" s="63" t="s">
        <v>45</v>
      </c>
      <c r="G26" s="65" t="s">
        <v>9</v>
      </c>
      <c r="H26" s="43"/>
      <c r="I26" s="49"/>
      <c r="J26" s="20" t="s">
        <v>7</v>
      </c>
      <c r="K26" s="50"/>
    </row>
    <row r="27" spans="1:11" s="2" customFormat="1" ht="17.25" customHeight="1">
      <c r="A27" s="47">
        <f t="shared" si="1"/>
        <v>0.53125</v>
      </c>
      <c r="B27" s="48">
        <v>19</v>
      </c>
      <c r="C27" s="42" t="s">
        <v>42</v>
      </c>
      <c r="D27" s="42">
        <v>45</v>
      </c>
      <c r="E27" s="42">
        <v>0</v>
      </c>
      <c r="F27" s="63" t="s">
        <v>93</v>
      </c>
      <c r="G27" s="65" t="s">
        <v>95</v>
      </c>
      <c r="H27" s="43"/>
      <c r="I27" s="49"/>
      <c r="J27" s="20" t="s">
        <v>7</v>
      </c>
      <c r="K27" s="50"/>
    </row>
    <row r="28" spans="1:11" s="2" customFormat="1" ht="17.25" customHeight="1">
      <c r="A28" s="47">
        <f t="shared" si="1"/>
        <v>0.5625</v>
      </c>
      <c r="B28" s="48">
        <v>20</v>
      </c>
      <c r="C28" s="42" t="s">
        <v>42</v>
      </c>
      <c r="D28" s="42">
        <v>45</v>
      </c>
      <c r="E28" s="42">
        <v>0</v>
      </c>
      <c r="F28" s="159"/>
      <c r="G28" s="65" t="s">
        <v>159</v>
      </c>
      <c r="H28" s="43"/>
      <c r="I28" s="49"/>
      <c r="J28" s="20" t="s">
        <v>7</v>
      </c>
      <c r="K28" s="50"/>
    </row>
    <row r="29" spans="1:11" s="2" customFormat="1" ht="17.25" customHeight="1">
      <c r="A29" s="47">
        <f t="shared" si="1"/>
        <v>0.59375</v>
      </c>
      <c r="B29" s="48">
        <v>21</v>
      </c>
      <c r="C29" s="42" t="s">
        <v>54</v>
      </c>
      <c r="D29" s="42">
        <v>45</v>
      </c>
      <c r="E29" s="42">
        <v>0</v>
      </c>
      <c r="F29" s="63" t="s">
        <v>55</v>
      </c>
      <c r="G29" s="65" t="s">
        <v>99</v>
      </c>
      <c r="H29" s="43"/>
      <c r="I29" s="49"/>
      <c r="J29" s="20" t="s">
        <v>7</v>
      </c>
      <c r="K29" s="50"/>
    </row>
    <row r="30" spans="1:11" s="2" customFormat="1" ht="17.25" customHeight="1">
      <c r="A30" s="47">
        <f>A29+TIME(0,D30+E30,0)</f>
        <v>0.625</v>
      </c>
      <c r="B30" s="48">
        <v>22</v>
      </c>
      <c r="C30" s="42" t="s">
        <v>41</v>
      </c>
      <c r="D30" s="42">
        <v>45</v>
      </c>
      <c r="E30" s="42">
        <v>0</v>
      </c>
      <c r="F30" s="63" t="s">
        <v>97</v>
      </c>
      <c r="G30" s="65" t="s">
        <v>96</v>
      </c>
      <c r="H30" s="43"/>
      <c r="I30" s="49"/>
      <c r="J30" s="20" t="s">
        <v>7</v>
      </c>
      <c r="K30" s="50"/>
    </row>
    <row r="31" spans="1:11" s="2" customFormat="1" ht="17.25" customHeight="1">
      <c r="A31" s="47">
        <f>A30+TIME(0,D31+E31,0)</f>
        <v>0.65625</v>
      </c>
      <c r="B31" s="48">
        <f aca="true" t="shared" si="2" ref="B31:B37">B30+1</f>
        <v>23</v>
      </c>
      <c r="C31" s="42" t="s">
        <v>156</v>
      </c>
      <c r="D31" s="42">
        <v>45</v>
      </c>
      <c r="E31" s="42">
        <v>0</v>
      </c>
      <c r="F31" s="63" t="s">
        <v>100</v>
      </c>
      <c r="G31" s="65" t="s">
        <v>102</v>
      </c>
      <c r="H31" s="43"/>
      <c r="I31" s="49"/>
      <c r="J31" s="20" t="s">
        <v>7</v>
      </c>
      <c r="K31" s="50"/>
    </row>
    <row r="32" spans="1:11" s="2" customFormat="1" ht="17.25" customHeight="1">
      <c r="A32" s="47">
        <f aca="true" t="shared" si="3" ref="A32:A37">A31+TIME(0,D32+E32,0)</f>
        <v>0.6875</v>
      </c>
      <c r="B32" s="48">
        <f t="shared" si="2"/>
        <v>24</v>
      </c>
      <c r="C32" s="42" t="s">
        <v>156</v>
      </c>
      <c r="D32" s="42">
        <v>45</v>
      </c>
      <c r="E32" s="42">
        <v>0</v>
      </c>
      <c r="F32" s="63" t="s">
        <v>39</v>
      </c>
      <c r="G32" s="65" t="s">
        <v>34</v>
      </c>
      <c r="H32" s="43"/>
      <c r="I32" s="49"/>
      <c r="J32" s="20" t="s">
        <v>7</v>
      </c>
      <c r="K32" s="50"/>
    </row>
    <row r="33" spans="1:11" s="2" customFormat="1" ht="17.25" customHeight="1">
      <c r="A33" s="47">
        <f t="shared" si="3"/>
        <v>0.71875</v>
      </c>
      <c r="B33" s="48">
        <f t="shared" si="2"/>
        <v>25</v>
      </c>
      <c r="C33" s="42" t="s">
        <v>56</v>
      </c>
      <c r="D33" s="42">
        <v>45</v>
      </c>
      <c r="E33" s="42">
        <v>0</v>
      </c>
      <c r="F33" s="63" t="s">
        <v>33</v>
      </c>
      <c r="G33" s="65" t="s">
        <v>62</v>
      </c>
      <c r="H33" s="43"/>
      <c r="I33" s="49"/>
      <c r="J33" s="20" t="s">
        <v>7</v>
      </c>
      <c r="K33" s="50"/>
    </row>
    <row r="34" spans="1:11" s="2" customFormat="1" ht="17.25" customHeight="1">
      <c r="A34" s="47">
        <f t="shared" si="3"/>
        <v>0.75</v>
      </c>
      <c r="B34" s="48">
        <f t="shared" si="2"/>
        <v>26</v>
      </c>
      <c r="C34" s="42" t="s">
        <v>57</v>
      </c>
      <c r="D34" s="42">
        <v>45</v>
      </c>
      <c r="E34" s="42">
        <v>0</v>
      </c>
      <c r="F34" s="63" t="s">
        <v>60</v>
      </c>
      <c r="G34" s="65" t="s">
        <v>35</v>
      </c>
      <c r="H34" s="43"/>
      <c r="I34" s="49"/>
      <c r="J34" s="20" t="s">
        <v>7</v>
      </c>
      <c r="K34" s="50"/>
    </row>
    <row r="35" spans="1:11" s="2" customFormat="1" ht="17.25" customHeight="1">
      <c r="A35" s="47">
        <f>A34+TIME(0,D35+E35,0)</f>
        <v>0.78125</v>
      </c>
      <c r="B35" s="48">
        <f t="shared" si="2"/>
        <v>27</v>
      </c>
      <c r="C35" s="42" t="s">
        <v>156</v>
      </c>
      <c r="D35" s="42">
        <v>45</v>
      </c>
      <c r="E35" s="42">
        <v>0</v>
      </c>
      <c r="F35" s="63" t="s">
        <v>101</v>
      </c>
      <c r="G35" s="65" t="s">
        <v>102</v>
      </c>
      <c r="H35" s="43"/>
      <c r="I35" s="49"/>
      <c r="J35" s="20" t="s">
        <v>7</v>
      </c>
      <c r="K35" s="50"/>
    </row>
    <row r="36" spans="1:11" s="2" customFormat="1" ht="17.25" customHeight="1">
      <c r="A36" s="47">
        <f t="shared" si="3"/>
        <v>0.8125</v>
      </c>
      <c r="B36" s="48">
        <f t="shared" si="2"/>
        <v>28</v>
      </c>
      <c r="C36" s="42" t="s">
        <v>58</v>
      </c>
      <c r="D36" s="42">
        <v>45</v>
      </c>
      <c r="E36" s="42">
        <v>0</v>
      </c>
      <c r="F36" s="63" t="s">
        <v>36</v>
      </c>
      <c r="G36" s="65" t="s">
        <v>37</v>
      </c>
      <c r="H36" s="43"/>
      <c r="I36" s="49"/>
      <c r="J36" s="20" t="s">
        <v>7</v>
      </c>
      <c r="K36" s="50"/>
    </row>
    <row r="37" spans="1:11" s="2" customFormat="1" ht="17.25" customHeight="1">
      <c r="A37" s="51">
        <f t="shared" si="3"/>
        <v>0.84375</v>
      </c>
      <c r="B37" s="52">
        <f t="shared" si="2"/>
        <v>29</v>
      </c>
      <c r="C37" s="98" t="s">
        <v>59</v>
      </c>
      <c r="D37" s="98">
        <v>45</v>
      </c>
      <c r="E37" s="98">
        <v>0</v>
      </c>
      <c r="F37" s="133" t="s">
        <v>61</v>
      </c>
      <c r="G37" s="134" t="s">
        <v>38</v>
      </c>
      <c r="H37" s="43"/>
      <c r="I37" s="53"/>
      <c r="J37" s="21" t="s">
        <v>7</v>
      </c>
      <c r="K37" s="54"/>
    </row>
    <row r="38" spans="1:11" ht="29.25" customHeight="1">
      <c r="A38" s="164">
        <f>A21+1</f>
        <v>44836</v>
      </c>
      <c r="B38" s="164"/>
      <c r="C38" s="164"/>
      <c r="D38" s="164"/>
      <c r="E38" s="164"/>
      <c r="F38" s="164"/>
      <c r="G38" s="58"/>
      <c r="H38" s="37"/>
      <c r="I38" s="36"/>
      <c r="J38" s="36"/>
      <c r="K38" s="36"/>
    </row>
    <row r="39" spans="1:11" ht="17.25" customHeight="1">
      <c r="A39" s="56">
        <v>0.375</v>
      </c>
      <c r="B39" s="57">
        <v>30</v>
      </c>
      <c r="C39" s="57" t="s">
        <v>71</v>
      </c>
      <c r="D39" s="57">
        <v>45</v>
      </c>
      <c r="E39" s="57">
        <v>0</v>
      </c>
      <c r="F39" s="66" t="s">
        <v>101</v>
      </c>
      <c r="G39" s="67" t="s">
        <v>100</v>
      </c>
      <c r="H39" s="43"/>
      <c r="I39" s="44"/>
      <c r="J39" s="45" t="s">
        <v>7</v>
      </c>
      <c r="K39" s="46"/>
    </row>
    <row r="40" spans="1:11" ht="17.25" customHeight="1">
      <c r="A40" s="47">
        <f>A39+TIME(0,D40+E40,0)</f>
        <v>0.40625</v>
      </c>
      <c r="B40" s="48">
        <f aca="true" t="shared" si="4" ref="B40:B51">B39+1</f>
        <v>31</v>
      </c>
      <c r="C40" s="42" t="s">
        <v>113</v>
      </c>
      <c r="D40" s="42">
        <v>45</v>
      </c>
      <c r="E40" s="42">
        <v>0</v>
      </c>
      <c r="F40" s="63" t="s">
        <v>66</v>
      </c>
      <c r="G40" s="65" t="s">
        <v>67</v>
      </c>
      <c r="H40" s="43"/>
      <c r="I40" s="49"/>
      <c r="J40" s="20" t="s">
        <v>7</v>
      </c>
      <c r="K40" s="50"/>
    </row>
    <row r="41" spans="1:11" ht="17.25" customHeight="1">
      <c r="A41" s="47">
        <f aca="true" t="shared" si="5" ref="A41:A50">A40+TIME(0,D41+E41,0)</f>
        <v>0.4375</v>
      </c>
      <c r="B41" s="48">
        <f t="shared" si="4"/>
        <v>32</v>
      </c>
      <c r="C41" s="42" t="s">
        <v>114</v>
      </c>
      <c r="D41" s="42">
        <v>45</v>
      </c>
      <c r="E41" s="42">
        <v>0</v>
      </c>
      <c r="F41" s="63" t="s">
        <v>68</v>
      </c>
      <c r="G41" s="65" t="s">
        <v>69</v>
      </c>
      <c r="H41" s="43"/>
      <c r="I41" s="49"/>
      <c r="J41" s="20" t="s">
        <v>7</v>
      </c>
      <c r="K41" s="50"/>
    </row>
    <row r="42" spans="1:11" ht="17.25" customHeight="1">
      <c r="A42" s="47">
        <f t="shared" si="5"/>
        <v>0.46875</v>
      </c>
      <c r="B42" s="48">
        <f t="shared" si="4"/>
        <v>33</v>
      </c>
      <c r="C42" s="42" t="s">
        <v>71</v>
      </c>
      <c r="D42" s="42">
        <v>45</v>
      </c>
      <c r="E42" s="42">
        <v>0</v>
      </c>
      <c r="F42" s="63" t="s">
        <v>102</v>
      </c>
      <c r="G42" s="65" t="s">
        <v>39</v>
      </c>
      <c r="H42" s="43"/>
      <c r="I42" s="49"/>
      <c r="J42" s="20" t="s">
        <v>7</v>
      </c>
      <c r="K42" s="50"/>
    </row>
    <row r="43" spans="1:11" ht="17.25" customHeight="1">
      <c r="A43" s="47">
        <f t="shared" si="5"/>
        <v>0.5</v>
      </c>
      <c r="B43" s="48">
        <f t="shared" si="4"/>
        <v>34</v>
      </c>
      <c r="C43" s="42" t="s">
        <v>71</v>
      </c>
      <c r="D43" s="42">
        <v>45</v>
      </c>
      <c r="E43" s="42">
        <v>0</v>
      </c>
      <c r="F43" s="63" t="s">
        <v>100</v>
      </c>
      <c r="G43" s="65" t="s">
        <v>34</v>
      </c>
      <c r="H43" s="43"/>
      <c r="I43" s="49"/>
      <c r="J43" s="20" t="s">
        <v>7</v>
      </c>
      <c r="K43" s="50"/>
    </row>
    <row r="44" spans="1:11" ht="17.25" customHeight="1">
      <c r="A44" s="47">
        <f t="shared" si="5"/>
        <v>0.53125</v>
      </c>
      <c r="B44" s="48">
        <f t="shared" si="4"/>
        <v>35</v>
      </c>
      <c r="C44" s="42" t="s">
        <v>115</v>
      </c>
      <c r="D44" s="42">
        <v>45</v>
      </c>
      <c r="E44" s="42">
        <v>0</v>
      </c>
      <c r="F44" s="63" t="s">
        <v>63</v>
      </c>
      <c r="G44" s="65" t="s">
        <v>64</v>
      </c>
      <c r="H44" s="43"/>
      <c r="I44" s="49"/>
      <c r="J44" s="20" t="s">
        <v>7</v>
      </c>
      <c r="K44" s="50"/>
    </row>
    <row r="45" spans="1:11" ht="17.25" customHeight="1">
      <c r="A45" s="47">
        <f t="shared" si="5"/>
        <v>0.5625</v>
      </c>
      <c r="B45" s="48">
        <f t="shared" si="4"/>
        <v>36</v>
      </c>
      <c r="C45" s="42" t="s">
        <v>116</v>
      </c>
      <c r="D45" s="42">
        <v>45</v>
      </c>
      <c r="E45" s="42">
        <v>0</v>
      </c>
      <c r="F45" s="63" t="s">
        <v>65</v>
      </c>
      <c r="G45" s="65" t="s">
        <v>70</v>
      </c>
      <c r="H45" s="43"/>
      <c r="I45" s="49"/>
      <c r="J45" s="20" t="s">
        <v>7</v>
      </c>
      <c r="K45" s="50"/>
    </row>
    <row r="46" spans="1:11" ht="17.25" customHeight="1">
      <c r="A46" s="47">
        <f t="shared" si="5"/>
        <v>0.59375</v>
      </c>
      <c r="B46" s="48">
        <f t="shared" si="4"/>
        <v>37</v>
      </c>
      <c r="C46" s="42" t="s">
        <v>71</v>
      </c>
      <c r="D46" s="42">
        <v>45</v>
      </c>
      <c r="E46" s="42">
        <v>0</v>
      </c>
      <c r="F46" s="63" t="s">
        <v>101</v>
      </c>
      <c r="G46" s="65" t="s">
        <v>39</v>
      </c>
      <c r="H46" s="43"/>
      <c r="I46" s="49"/>
      <c r="J46" s="20" t="s">
        <v>7</v>
      </c>
      <c r="K46" s="50"/>
    </row>
    <row r="47" spans="1:11" ht="17.25" customHeight="1">
      <c r="A47" s="47">
        <f t="shared" si="5"/>
        <v>0.625</v>
      </c>
      <c r="B47" s="48">
        <f t="shared" si="4"/>
        <v>38</v>
      </c>
      <c r="C47" s="42" t="s">
        <v>71</v>
      </c>
      <c r="D47" s="42">
        <v>45</v>
      </c>
      <c r="E47" s="42">
        <v>0</v>
      </c>
      <c r="F47" s="63" t="s">
        <v>34</v>
      </c>
      <c r="G47" s="65" t="s">
        <v>102</v>
      </c>
      <c r="H47" s="43"/>
      <c r="I47" s="49"/>
      <c r="J47" s="20" t="s">
        <v>7</v>
      </c>
      <c r="K47" s="50"/>
    </row>
    <row r="48" spans="1:11" ht="17.25" customHeight="1">
      <c r="A48" s="47">
        <f t="shared" si="5"/>
        <v>0.65625</v>
      </c>
      <c r="B48" s="48">
        <f t="shared" si="4"/>
        <v>39</v>
      </c>
      <c r="C48" s="42" t="s">
        <v>120</v>
      </c>
      <c r="D48" s="42">
        <v>45</v>
      </c>
      <c r="E48" s="42">
        <v>0</v>
      </c>
      <c r="F48" s="63" t="s">
        <v>111</v>
      </c>
      <c r="G48" s="65" t="s">
        <v>112</v>
      </c>
      <c r="H48" s="43"/>
      <c r="I48" s="49"/>
      <c r="J48" s="20" t="s">
        <v>7</v>
      </c>
      <c r="K48" s="50"/>
    </row>
    <row r="49" spans="1:11" ht="17.25" customHeight="1">
      <c r="A49" s="47">
        <f t="shared" si="5"/>
        <v>0.6875</v>
      </c>
      <c r="B49" s="48">
        <f t="shared" si="4"/>
        <v>40</v>
      </c>
      <c r="C49" s="42" t="s">
        <v>119</v>
      </c>
      <c r="D49" s="42">
        <v>45</v>
      </c>
      <c r="E49" s="42">
        <v>0</v>
      </c>
      <c r="F49" s="63" t="s">
        <v>109</v>
      </c>
      <c r="G49" s="65" t="s">
        <v>110</v>
      </c>
      <c r="H49" s="43"/>
      <c r="I49" s="49"/>
      <c r="J49" s="20" t="s">
        <v>7</v>
      </c>
      <c r="K49" s="50"/>
    </row>
    <row r="50" spans="1:11" ht="17.25" customHeight="1">
      <c r="A50" s="47">
        <f t="shared" si="5"/>
        <v>0.71875</v>
      </c>
      <c r="B50" s="48">
        <f t="shared" si="4"/>
        <v>41</v>
      </c>
      <c r="C50" s="42" t="s">
        <v>118</v>
      </c>
      <c r="D50" s="42">
        <v>45</v>
      </c>
      <c r="E50" s="42">
        <v>0</v>
      </c>
      <c r="F50" s="63" t="s">
        <v>106</v>
      </c>
      <c r="G50" s="65" t="s">
        <v>108</v>
      </c>
      <c r="H50" s="43"/>
      <c r="I50" s="49"/>
      <c r="J50" s="20" t="s">
        <v>7</v>
      </c>
      <c r="K50" s="50"/>
    </row>
    <row r="51" spans="1:11" ht="17.25" customHeight="1">
      <c r="A51" s="51">
        <f>A50+TIME(0,D51+E51,0)</f>
        <v>0.75</v>
      </c>
      <c r="B51" s="52">
        <f t="shared" si="4"/>
        <v>42</v>
      </c>
      <c r="C51" s="52" t="s">
        <v>117</v>
      </c>
      <c r="D51" s="98">
        <v>45</v>
      </c>
      <c r="E51" s="98">
        <v>0</v>
      </c>
      <c r="F51" s="99" t="s">
        <v>105</v>
      </c>
      <c r="G51" s="100" t="s">
        <v>107</v>
      </c>
      <c r="H51" s="43"/>
      <c r="I51" s="53"/>
      <c r="J51" s="21" t="s">
        <v>7</v>
      </c>
      <c r="K51" s="54"/>
    </row>
    <row r="52" ht="15">
      <c r="C52" s="106"/>
    </row>
    <row r="54" spans="1:2" ht="15">
      <c r="A54" s="106">
        <f>A51+TIME(0,45,0)</f>
        <v>0.78125</v>
      </c>
      <c r="B54" s="107" t="s">
        <v>46</v>
      </c>
    </row>
  </sheetData>
  <sheetProtection/>
  <mergeCells count="4">
    <mergeCell ref="A6:F6"/>
    <mergeCell ref="I7:K7"/>
    <mergeCell ref="A21:F21"/>
    <mergeCell ref="A38:F38"/>
  </mergeCells>
  <printOptions/>
  <pageMargins left="0.59" right="0.24" top="0.61" bottom="0.39" header="0.5" footer="0.26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4">
      <selection activeCell="M17" sqref="M17"/>
    </sheetView>
  </sheetViews>
  <sheetFormatPr defaultColWidth="9.140625" defaultRowHeight="12.75"/>
  <cols>
    <col min="1" max="1" width="8.57421875" style="1" customWidth="1"/>
    <col min="2" max="2" width="6.140625" style="0" customWidth="1"/>
    <col min="3" max="3" width="7.57421875" style="0" customWidth="1"/>
    <col min="4" max="5" width="6.421875" style="0" hidden="1" customWidth="1"/>
    <col min="6" max="6" width="30.57421875" style="0" customWidth="1"/>
    <col min="7" max="7" width="30.00390625" style="0" customWidth="1"/>
    <col min="8" max="8" width="2.8515625" style="0" customWidth="1"/>
    <col min="9" max="9" width="5.57421875" style="0" customWidth="1"/>
    <col min="10" max="10" width="4.421875" style="0" customWidth="1"/>
    <col min="11" max="11" width="5.57421875" style="0" customWidth="1"/>
  </cols>
  <sheetData>
    <row r="1" spans="1:7" ht="18">
      <c r="A1" s="30" t="s">
        <v>79</v>
      </c>
      <c r="B1" s="31"/>
      <c r="C1" s="31"/>
      <c r="D1" s="31"/>
      <c r="E1" s="31"/>
      <c r="F1" s="31"/>
      <c r="G1" s="12"/>
    </row>
    <row r="2" spans="1:9" ht="15.75">
      <c r="A2" s="13" t="s">
        <v>80</v>
      </c>
      <c r="G2" s="19" t="s">
        <v>52</v>
      </c>
      <c r="H2" s="4"/>
      <c r="I2" s="4"/>
    </row>
    <row r="3" spans="1:9" ht="15.75">
      <c r="A3" s="13"/>
      <c r="G3" s="19"/>
      <c r="H3" s="4"/>
      <c r="I3" s="4"/>
    </row>
    <row r="4" spans="1:11" s="2" customFormat="1" ht="15.75">
      <c r="A4" s="143" t="s">
        <v>128</v>
      </c>
      <c r="B4" s="16"/>
      <c r="C4" s="16"/>
      <c r="D4" s="16"/>
      <c r="E4" s="16"/>
      <c r="F4" s="16"/>
      <c r="G4" s="60" t="s">
        <v>83</v>
      </c>
      <c r="H4" s="34" t="s">
        <v>81</v>
      </c>
      <c r="I4" s="16"/>
      <c r="J4" s="16"/>
      <c r="K4" s="16"/>
    </row>
    <row r="5" spans="1:11" s="2" customFormat="1" ht="15.75">
      <c r="A5" s="35"/>
      <c r="B5" s="35"/>
      <c r="C5" s="35"/>
      <c r="D5" s="35"/>
      <c r="E5" s="35"/>
      <c r="F5" s="35"/>
      <c r="G5" s="59" t="s">
        <v>47</v>
      </c>
      <c r="H5" s="34" t="s">
        <v>82</v>
      </c>
      <c r="I5" s="35"/>
      <c r="J5" s="35"/>
      <c r="K5" s="33"/>
    </row>
    <row r="6" spans="1:11" s="2" customFormat="1" ht="15">
      <c r="A6" s="160">
        <v>44834</v>
      </c>
      <c r="B6" s="160"/>
      <c r="C6" s="160"/>
      <c r="D6" s="160"/>
      <c r="E6" s="160"/>
      <c r="F6" s="160"/>
      <c r="G6" s="36"/>
      <c r="H6" s="37"/>
      <c r="I6" s="36"/>
      <c r="J6" s="36"/>
      <c r="K6" s="36"/>
    </row>
    <row r="7" spans="1:11" s="2" customFormat="1" ht="17.25" customHeight="1">
      <c r="A7" s="38" t="s">
        <v>0</v>
      </c>
      <c r="B7" s="140" t="s">
        <v>2</v>
      </c>
      <c r="C7" s="140" t="s">
        <v>40</v>
      </c>
      <c r="D7" s="140" t="s">
        <v>91</v>
      </c>
      <c r="E7" s="140" t="s">
        <v>92</v>
      </c>
      <c r="F7" s="39" t="s">
        <v>1</v>
      </c>
      <c r="G7" s="39" t="s">
        <v>1</v>
      </c>
      <c r="H7" s="40"/>
      <c r="I7" s="161" t="s">
        <v>6</v>
      </c>
      <c r="J7" s="162"/>
      <c r="K7" s="163"/>
    </row>
    <row r="8" spans="1:11" s="3" customFormat="1" ht="17.25" customHeight="1">
      <c r="A8" s="41">
        <v>0.4166666666666667</v>
      </c>
      <c r="B8" s="42">
        <v>1</v>
      </c>
      <c r="C8" s="42" t="s">
        <v>54</v>
      </c>
      <c r="D8" s="42">
        <v>45</v>
      </c>
      <c r="E8" s="42">
        <v>0</v>
      </c>
      <c r="F8" s="62" t="s">
        <v>99</v>
      </c>
      <c r="G8" s="64" t="s">
        <v>45</v>
      </c>
      <c r="H8" s="43"/>
      <c r="I8" s="44"/>
      <c r="J8" s="45" t="s">
        <v>7</v>
      </c>
      <c r="K8" s="46"/>
    </row>
    <row r="9" spans="1:11" s="16" customFormat="1" ht="17.25" customHeight="1">
      <c r="A9" s="47">
        <f aca="true" t="shared" si="0" ref="A9:A15">A8+TIME(0,D9+E9,0)</f>
        <v>0.4479166666666667</v>
      </c>
      <c r="B9" s="48">
        <v>2</v>
      </c>
      <c r="C9" s="42" t="s">
        <v>42</v>
      </c>
      <c r="D9" s="42">
        <v>45</v>
      </c>
      <c r="E9" s="42">
        <v>0</v>
      </c>
      <c r="F9" s="63" t="s">
        <v>93</v>
      </c>
      <c r="G9" s="158"/>
      <c r="H9" s="43"/>
      <c r="I9" s="49"/>
      <c r="J9" s="20" t="s">
        <v>7</v>
      </c>
      <c r="K9" s="50"/>
    </row>
    <row r="10" spans="1:11" s="11" customFormat="1" ht="17.25" customHeight="1">
      <c r="A10" s="47">
        <f t="shared" si="0"/>
        <v>0.4791666666666667</v>
      </c>
      <c r="B10" s="48">
        <v>3</v>
      </c>
      <c r="C10" s="42" t="s">
        <v>42</v>
      </c>
      <c r="D10" s="42">
        <v>45</v>
      </c>
      <c r="E10" s="42">
        <v>0</v>
      </c>
      <c r="F10" s="63" t="s">
        <v>94</v>
      </c>
      <c r="G10" s="65" t="s">
        <v>95</v>
      </c>
      <c r="H10" s="43"/>
      <c r="I10" s="49"/>
      <c r="J10" s="20" t="s">
        <v>7</v>
      </c>
      <c r="K10" s="50"/>
    </row>
    <row r="11" spans="1:11" s="11" customFormat="1" ht="17.25" customHeight="1">
      <c r="A11" s="47">
        <f t="shared" si="0"/>
        <v>0.5104166666666667</v>
      </c>
      <c r="B11" s="48">
        <v>4</v>
      </c>
      <c r="C11" s="42" t="s">
        <v>54</v>
      </c>
      <c r="D11" s="42">
        <v>45</v>
      </c>
      <c r="E11" s="42">
        <v>0</v>
      </c>
      <c r="F11" s="63" t="s">
        <v>55</v>
      </c>
      <c r="G11" s="65" t="s">
        <v>9</v>
      </c>
      <c r="H11" s="43"/>
      <c r="I11" s="49"/>
      <c r="J11" s="20" t="s">
        <v>7</v>
      </c>
      <c r="K11" s="50"/>
    </row>
    <row r="12" spans="1:11" s="11" customFormat="1" ht="17.25" customHeight="1">
      <c r="A12" s="47">
        <f t="shared" si="0"/>
        <v>0.5416666666666667</v>
      </c>
      <c r="B12" s="48">
        <v>5</v>
      </c>
      <c r="C12" s="42" t="s">
        <v>41</v>
      </c>
      <c r="D12" s="42">
        <v>45</v>
      </c>
      <c r="E12" s="42">
        <v>0</v>
      </c>
      <c r="F12" s="63" t="s">
        <v>96</v>
      </c>
      <c r="G12" s="65" t="s">
        <v>51</v>
      </c>
      <c r="H12" s="43"/>
      <c r="I12" s="49"/>
      <c r="J12" s="20" t="s">
        <v>7</v>
      </c>
      <c r="K12" s="50"/>
    </row>
    <row r="13" spans="1:11" s="11" customFormat="1" ht="17.25" customHeight="1">
      <c r="A13" s="47">
        <f t="shared" si="0"/>
        <v>0.5729166666666667</v>
      </c>
      <c r="B13" s="48">
        <v>6</v>
      </c>
      <c r="C13" s="42" t="s">
        <v>41</v>
      </c>
      <c r="D13" s="42">
        <v>45</v>
      </c>
      <c r="E13" s="42">
        <v>0</v>
      </c>
      <c r="F13" s="63" t="s">
        <v>97</v>
      </c>
      <c r="G13" s="65" t="s">
        <v>98</v>
      </c>
      <c r="H13" s="43"/>
      <c r="I13" s="49"/>
      <c r="J13" s="20" t="s">
        <v>7</v>
      </c>
      <c r="K13" s="50"/>
    </row>
    <row r="14" spans="1:11" s="11" customFormat="1" ht="17.25" customHeight="1">
      <c r="A14" s="47">
        <f t="shared" si="0"/>
        <v>0.6041666666666667</v>
      </c>
      <c r="B14" s="48">
        <v>7</v>
      </c>
      <c r="C14" s="42" t="s">
        <v>42</v>
      </c>
      <c r="D14" s="42">
        <v>45</v>
      </c>
      <c r="E14" s="42">
        <v>0</v>
      </c>
      <c r="F14" s="63" t="s">
        <v>159</v>
      </c>
      <c r="G14" s="65" t="s">
        <v>93</v>
      </c>
      <c r="H14" s="43"/>
      <c r="I14" s="49"/>
      <c r="J14" s="20" t="s">
        <v>7</v>
      </c>
      <c r="K14" s="50"/>
    </row>
    <row r="15" spans="1:11" s="11" customFormat="1" ht="17.25" customHeight="1">
      <c r="A15" s="47">
        <f t="shared" si="0"/>
        <v>0.6354166666666667</v>
      </c>
      <c r="B15" s="48">
        <v>8</v>
      </c>
      <c r="C15" s="42" t="s">
        <v>42</v>
      </c>
      <c r="D15" s="42">
        <v>45</v>
      </c>
      <c r="E15" s="42">
        <v>0</v>
      </c>
      <c r="F15" s="159"/>
      <c r="G15" s="65" t="s">
        <v>94</v>
      </c>
      <c r="H15" s="43"/>
      <c r="I15" s="49"/>
      <c r="J15" s="20" t="s">
        <v>7</v>
      </c>
      <c r="K15" s="50"/>
    </row>
    <row r="16" spans="1:11" s="11" customFormat="1" ht="17.25" customHeight="1">
      <c r="A16" s="47">
        <f>A15+TIME(0,D16+E16,0)</f>
        <v>0.6666666666666667</v>
      </c>
      <c r="B16" s="48">
        <v>9</v>
      </c>
      <c r="C16" s="42" t="s">
        <v>54</v>
      </c>
      <c r="D16" s="42">
        <v>45</v>
      </c>
      <c r="E16" s="42">
        <v>0</v>
      </c>
      <c r="F16" s="63" t="s">
        <v>9</v>
      </c>
      <c r="G16" s="65" t="s">
        <v>99</v>
      </c>
      <c r="H16" s="43"/>
      <c r="I16" s="49"/>
      <c r="J16" s="20" t="s">
        <v>7</v>
      </c>
      <c r="K16" s="50"/>
    </row>
    <row r="17" spans="1:11" s="11" customFormat="1" ht="17.25" customHeight="1">
      <c r="A17" s="47">
        <f>A16+TIME(0,D17+E17,0)</f>
        <v>0.6979166666666667</v>
      </c>
      <c r="B17" s="48">
        <v>10</v>
      </c>
      <c r="C17" s="42" t="s">
        <v>54</v>
      </c>
      <c r="D17" s="42">
        <v>45</v>
      </c>
      <c r="E17" s="42">
        <v>0</v>
      </c>
      <c r="F17" s="63" t="s">
        <v>45</v>
      </c>
      <c r="G17" s="65" t="s">
        <v>55</v>
      </c>
      <c r="H17" s="43"/>
      <c r="I17" s="49"/>
      <c r="J17" s="20" t="s">
        <v>7</v>
      </c>
      <c r="K17" s="50"/>
    </row>
    <row r="18" spans="1:11" s="11" customFormat="1" ht="17.25" customHeight="1">
      <c r="A18" s="47">
        <f>A17+TIME(0,D18+E18,0)</f>
        <v>0.7291666666666667</v>
      </c>
      <c r="B18" s="48">
        <v>11</v>
      </c>
      <c r="C18" s="42" t="s">
        <v>42</v>
      </c>
      <c r="D18" s="42">
        <v>45</v>
      </c>
      <c r="E18" s="42">
        <v>0</v>
      </c>
      <c r="F18" s="63" t="s">
        <v>95</v>
      </c>
      <c r="G18" s="65" t="s">
        <v>159</v>
      </c>
      <c r="H18" s="43"/>
      <c r="I18" s="49"/>
      <c r="J18" s="20" t="s">
        <v>7</v>
      </c>
      <c r="K18" s="50"/>
    </row>
    <row r="19" spans="1:11" s="11" customFormat="1" ht="17.25" customHeight="1">
      <c r="A19" s="47">
        <f>A18+TIME(0,D19+E19,0)</f>
        <v>0.7604166666666667</v>
      </c>
      <c r="B19" s="48">
        <v>12</v>
      </c>
      <c r="C19" s="42" t="s">
        <v>41</v>
      </c>
      <c r="D19" s="42">
        <v>45</v>
      </c>
      <c r="E19" s="42">
        <v>0</v>
      </c>
      <c r="F19" s="63" t="s">
        <v>98</v>
      </c>
      <c r="G19" s="65" t="s">
        <v>96</v>
      </c>
      <c r="H19" s="43"/>
      <c r="I19" s="49"/>
      <c r="J19" s="20" t="s">
        <v>7</v>
      </c>
      <c r="K19" s="50"/>
    </row>
    <row r="20" spans="1:11" s="11" customFormat="1" ht="17.25" customHeight="1">
      <c r="A20" s="51">
        <f>A19+TIME(0,D20+E20,0)</f>
        <v>0.7916666666666667</v>
      </c>
      <c r="B20" s="52">
        <v>13</v>
      </c>
      <c r="C20" s="98" t="s">
        <v>41</v>
      </c>
      <c r="D20" s="98">
        <v>45</v>
      </c>
      <c r="E20" s="98">
        <v>0</v>
      </c>
      <c r="F20" s="133" t="s">
        <v>51</v>
      </c>
      <c r="G20" s="134" t="s">
        <v>97</v>
      </c>
      <c r="H20" s="43"/>
      <c r="I20" s="53"/>
      <c r="J20" s="21" t="s">
        <v>7</v>
      </c>
      <c r="K20" s="54"/>
    </row>
    <row r="21" spans="1:11" s="2" customFormat="1" ht="25.5" customHeight="1">
      <c r="A21" s="160">
        <f>A6+1</f>
        <v>44835</v>
      </c>
      <c r="B21" s="160"/>
      <c r="C21" s="160"/>
      <c r="D21" s="160"/>
      <c r="E21" s="160"/>
      <c r="F21" s="160"/>
      <c r="G21" s="55"/>
      <c r="H21" s="37"/>
      <c r="I21" s="36"/>
      <c r="J21" s="36"/>
      <c r="K21" s="36"/>
    </row>
    <row r="22" spans="1:11" s="2" customFormat="1" ht="17.25" customHeight="1">
      <c r="A22" s="56">
        <v>0.375</v>
      </c>
      <c r="B22" s="57">
        <v>14</v>
      </c>
      <c r="C22" s="57" t="s">
        <v>42</v>
      </c>
      <c r="D22" s="57">
        <v>45</v>
      </c>
      <c r="E22" s="57">
        <v>0</v>
      </c>
      <c r="F22" s="66" t="s">
        <v>94</v>
      </c>
      <c r="G22" s="67" t="s">
        <v>93</v>
      </c>
      <c r="H22" s="43"/>
      <c r="I22" s="44"/>
      <c r="J22" s="45" t="s">
        <v>7</v>
      </c>
      <c r="K22" s="46"/>
    </row>
    <row r="23" spans="1:11" ht="17.25" customHeight="1">
      <c r="A23" s="47">
        <f>A22+TIME(0,D23+E23,0)</f>
        <v>0.40625</v>
      </c>
      <c r="B23" s="48">
        <v>15</v>
      </c>
      <c r="C23" s="42" t="s">
        <v>42</v>
      </c>
      <c r="D23" s="42">
        <v>45</v>
      </c>
      <c r="E23" s="42">
        <v>0</v>
      </c>
      <c r="F23" s="63" t="s">
        <v>95</v>
      </c>
      <c r="G23" s="158"/>
      <c r="H23" s="43"/>
      <c r="I23" s="49"/>
      <c r="J23" s="20" t="s">
        <v>7</v>
      </c>
      <c r="K23" s="50"/>
    </row>
    <row r="24" spans="1:11" ht="17.25" customHeight="1">
      <c r="A24" s="47">
        <f aca="true" t="shared" si="1" ref="A24:A29">A23+TIME(0,D24+E24,0)</f>
        <v>0.4375</v>
      </c>
      <c r="B24" s="48">
        <v>16</v>
      </c>
      <c r="C24" s="42" t="s">
        <v>41</v>
      </c>
      <c r="D24" s="42">
        <v>45</v>
      </c>
      <c r="E24" s="42">
        <v>0</v>
      </c>
      <c r="F24" s="63" t="s">
        <v>51</v>
      </c>
      <c r="G24" s="65" t="s">
        <v>98</v>
      </c>
      <c r="H24" s="43"/>
      <c r="I24" s="49"/>
      <c r="J24" s="20" t="s">
        <v>7</v>
      </c>
      <c r="K24" s="50"/>
    </row>
    <row r="25" spans="1:11" s="2" customFormat="1" ht="17.25" customHeight="1">
      <c r="A25" s="47">
        <f t="shared" si="1"/>
        <v>0.46875</v>
      </c>
      <c r="B25" s="48">
        <v>17</v>
      </c>
      <c r="C25" s="42" t="s">
        <v>42</v>
      </c>
      <c r="D25" s="42">
        <v>45</v>
      </c>
      <c r="E25" s="42">
        <v>0</v>
      </c>
      <c r="F25" s="63" t="s">
        <v>159</v>
      </c>
      <c r="G25" s="65" t="s">
        <v>94</v>
      </c>
      <c r="H25" s="43"/>
      <c r="I25" s="49"/>
      <c r="J25" s="20" t="s">
        <v>7</v>
      </c>
      <c r="K25" s="50"/>
    </row>
    <row r="26" spans="1:11" s="2" customFormat="1" ht="17.25" customHeight="1">
      <c r="A26" s="47">
        <f t="shared" si="1"/>
        <v>0.5</v>
      </c>
      <c r="B26" s="48">
        <v>18</v>
      </c>
      <c r="C26" s="42" t="s">
        <v>54</v>
      </c>
      <c r="D26" s="42">
        <v>45</v>
      </c>
      <c r="E26" s="42">
        <v>0</v>
      </c>
      <c r="F26" s="63" t="s">
        <v>45</v>
      </c>
      <c r="G26" s="65" t="s">
        <v>9</v>
      </c>
      <c r="H26" s="43"/>
      <c r="I26" s="49"/>
      <c r="J26" s="20" t="s">
        <v>7</v>
      </c>
      <c r="K26" s="50"/>
    </row>
    <row r="27" spans="1:11" s="2" customFormat="1" ht="17.25" customHeight="1">
      <c r="A27" s="47">
        <f t="shared" si="1"/>
        <v>0.53125</v>
      </c>
      <c r="B27" s="48">
        <v>19</v>
      </c>
      <c r="C27" s="42" t="s">
        <v>42</v>
      </c>
      <c r="D27" s="42">
        <v>45</v>
      </c>
      <c r="E27" s="42">
        <v>0</v>
      </c>
      <c r="F27" s="63" t="s">
        <v>93</v>
      </c>
      <c r="G27" s="65" t="s">
        <v>95</v>
      </c>
      <c r="H27" s="43"/>
      <c r="I27" s="49"/>
      <c r="J27" s="20" t="s">
        <v>7</v>
      </c>
      <c r="K27" s="50"/>
    </row>
    <row r="28" spans="1:11" s="2" customFormat="1" ht="17.25" customHeight="1">
      <c r="A28" s="47">
        <f t="shared" si="1"/>
        <v>0.5625</v>
      </c>
      <c r="B28" s="48">
        <v>20</v>
      </c>
      <c r="C28" s="42" t="s">
        <v>42</v>
      </c>
      <c r="D28" s="42">
        <v>45</v>
      </c>
      <c r="E28" s="42">
        <v>0</v>
      </c>
      <c r="F28" s="159"/>
      <c r="G28" s="65" t="s">
        <v>159</v>
      </c>
      <c r="H28" s="43"/>
      <c r="I28" s="49"/>
      <c r="J28" s="20" t="s">
        <v>7</v>
      </c>
      <c r="K28" s="50"/>
    </row>
    <row r="29" spans="1:11" s="2" customFormat="1" ht="17.25" customHeight="1">
      <c r="A29" s="47">
        <f t="shared" si="1"/>
        <v>0.59375</v>
      </c>
      <c r="B29" s="48">
        <v>21</v>
      </c>
      <c r="C29" s="42" t="s">
        <v>54</v>
      </c>
      <c r="D29" s="42">
        <v>45</v>
      </c>
      <c r="E29" s="42">
        <v>0</v>
      </c>
      <c r="F29" s="63" t="s">
        <v>55</v>
      </c>
      <c r="G29" s="65" t="s">
        <v>99</v>
      </c>
      <c r="H29" s="43"/>
      <c r="I29" s="49"/>
      <c r="J29" s="20" t="s">
        <v>7</v>
      </c>
      <c r="K29" s="50"/>
    </row>
    <row r="30" spans="1:11" s="2" customFormat="1" ht="17.25" customHeight="1">
      <c r="A30" s="47">
        <f>A29+TIME(0,D30+E30,0)</f>
        <v>0.625</v>
      </c>
      <c r="B30" s="48">
        <v>22</v>
      </c>
      <c r="C30" s="42" t="s">
        <v>41</v>
      </c>
      <c r="D30" s="42">
        <v>45</v>
      </c>
      <c r="E30" s="42">
        <v>0</v>
      </c>
      <c r="F30" s="63" t="s">
        <v>97</v>
      </c>
      <c r="G30" s="65" t="s">
        <v>96</v>
      </c>
      <c r="H30" s="43"/>
      <c r="I30" s="49"/>
      <c r="J30" s="20" t="s">
        <v>7</v>
      </c>
      <c r="K30" s="50"/>
    </row>
    <row r="31" spans="1:11" s="2" customFormat="1" ht="17.25" customHeight="1">
      <c r="A31" s="47">
        <f>A30+TIME(0,D31+E31,0)</f>
        <v>0.65625</v>
      </c>
      <c r="B31" s="48">
        <f aca="true" t="shared" si="2" ref="B31:B37">B30+1</f>
        <v>23</v>
      </c>
      <c r="C31" s="42" t="s">
        <v>156</v>
      </c>
      <c r="D31" s="42">
        <v>45</v>
      </c>
      <c r="E31" s="42">
        <v>0</v>
      </c>
      <c r="F31" s="63" t="s">
        <v>100</v>
      </c>
      <c r="G31" s="65" t="s">
        <v>101</v>
      </c>
      <c r="H31" s="43"/>
      <c r="I31" s="49"/>
      <c r="J31" s="20" t="s">
        <v>7</v>
      </c>
      <c r="K31" s="50"/>
    </row>
    <row r="32" spans="1:11" s="2" customFormat="1" ht="17.25" customHeight="1">
      <c r="A32" s="47">
        <f aca="true" t="shared" si="3" ref="A32:A37">A31+TIME(0,D32+E32,0)</f>
        <v>0.6875</v>
      </c>
      <c r="B32" s="48">
        <f t="shared" si="2"/>
        <v>24</v>
      </c>
      <c r="C32" s="42" t="s">
        <v>156</v>
      </c>
      <c r="D32" s="42">
        <v>45</v>
      </c>
      <c r="E32" s="42">
        <v>0</v>
      </c>
      <c r="F32" s="63" t="s">
        <v>39</v>
      </c>
      <c r="G32" s="65" t="s">
        <v>62</v>
      </c>
      <c r="H32" s="43"/>
      <c r="I32" s="49"/>
      <c r="J32" s="20" t="s">
        <v>7</v>
      </c>
      <c r="K32" s="50"/>
    </row>
    <row r="33" spans="1:11" s="2" customFormat="1" ht="17.25" customHeight="1">
      <c r="A33" s="47">
        <f t="shared" si="3"/>
        <v>0.71875</v>
      </c>
      <c r="B33" s="48">
        <f t="shared" si="2"/>
        <v>25</v>
      </c>
      <c r="C33" s="42" t="s">
        <v>56</v>
      </c>
      <c r="D33" s="42">
        <v>45</v>
      </c>
      <c r="E33" s="42">
        <v>0</v>
      </c>
      <c r="F33" s="63" t="s">
        <v>33</v>
      </c>
      <c r="G33" s="65" t="s">
        <v>34</v>
      </c>
      <c r="H33" s="43"/>
      <c r="I33" s="49"/>
      <c r="J33" s="20" t="s">
        <v>7</v>
      </c>
      <c r="K33" s="50"/>
    </row>
    <row r="34" spans="1:11" s="2" customFormat="1" ht="17.25" customHeight="1">
      <c r="A34" s="47">
        <f t="shared" si="3"/>
        <v>0.75</v>
      </c>
      <c r="B34" s="48">
        <f t="shared" si="2"/>
        <v>26</v>
      </c>
      <c r="C34" s="42" t="s">
        <v>57</v>
      </c>
      <c r="D34" s="42">
        <v>45</v>
      </c>
      <c r="E34" s="42">
        <v>0</v>
      </c>
      <c r="F34" s="63" t="s">
        <v>60</v>
      </c>
      <c r="G34" s="65" t="s">
        <v>35</v>
      </c>
      <c r="H34" s="43"/>
      <c r="I34" s="49"/>
      <c r="J34" s="20" t="s">
        <v>7</v>
      </c>
      <c r="K34" s="50"/>
    </row>
    <row r="35" spans="1:11" s="2" customFormat="1" ht="17.25" customHeight="1">
      <c r="A35" s="47">
        <f>A34+TIME(0,D35+E35,0)</f>
        <v>0.78125</v>
      </c>
      <c r="B35" s="48">
        <f t="shared" si="2"/>
        <v>27</v>
      </c>
      <c r="C35" s="42" t="s">
        <v>156</v>
      </c>
      <c r="D35" s="42">
        <v>45</v>
      </c>
      <c r="E35" s="42">
        <v>0</v>
      </c>
      <c r="F35" s="63" t="s">
        <v>101</v>
      </c>
      <c r="G35" s="65" t="s">
        <v>102</v>
      </c>
      <c r="H35" s="43"/>
      <c r="I35" s="49"/>
      <c r="J35" s="20" t="s">
        <v>7</v>
      </c>
      <c r="K35" s="50"/>
    </row>
    <row r="36" spans="1:11" s="2" customFormat="1" ht="17.25" customHeight="1">
      <c r="A36" s="47">
        <f t="shared" si="3"/>
        <v>0.8125</v>
      </c>
      <c r="B36" s="48">
        <f t="shared" si="2"/>
        <v>28</v>
      </c>
      <c r="C36" s="42" t="s">
        <v>58</v>
      </c>
      <c r="D36" s="42">
        <v>45</v>
      </c>
      <c r="E36" s="42">
        <v>0</v>
      </c>
      <c r="F36" s="63" t="s">
        <v>36</v>
      </c>
      <c r="G36" s="65" t="s">
        <v>37</v>
      </c>
      <c r="H36" s="43"/>
      <c r="I36" s="49"/>
      <c r="J36" s="20" t="s">
        <v>7</v>
      </c>
      <c r="K36" s="50"/>
    </row>
    <row r="37" spans="1:11" s="2" customFormat="1" ht="17.25" customHeight="1">
      <c r="A37" s="51">
        <f t="shared" si="3"/>
        <v>0.84375</v>
      </c>
      <c r="B37" s="52">
        <f t="shared" si="2"/>
        <v>29</v>
      </c>
      <c r="C37" s="98" t="s">
        <v>59</v>
      </c>
      <c r="D37" s="98">
        <v>45</v>
      </c>
      <c r="E37" s="98">
        <v>0</v>
      </c>
      <c r="F37" s="133" t="s">
        <v>61</v>
      </c>
      <c r="G37" s="134" t="s">
        <v>38</v>
      </c>
      <c r="H37" s="43"/>
      <c r="I37" s="53"/>
      <c r="J37" s="21" t="s">
        <v>7</v>
      </c>
      <c r="K37" s="54"/>
    </row>
    <row r="38" spans="1:11" ht="29.25" customHeight="1">
      <c r="A38" s="164">
        <f>A21+1</f>
        <v>44836</v>
      </c>
      <c r="B38" s="164"/>
      <c r="C38" s="164"/>
      <c r="D38" s="164"/>
      <c r="E38" s="164"/>
      <c r="F38" s="164"/>
      <c r="G38" s="58"/>
      <c r="H38" s="37"/>
      <c r="I38" s="36"/>
      <c r="J38" s="36"/>
      <c r="K38" s="36"/>
    </row>
    <row r="39" spans="1:11" ht="17.25" customHeight="1">
      <c r="A39" s="56">
        <v>0.375</v>
      </c>
      <c r="B39" s="57">
        <v>30</v>
      </c>
      <c r="C39" s="57" t="s">
        <v>71</v>
      </c>
      <c r="D39" s="57">
        <v>45</v>
      </c>
      <c r="E39" s="57">
        <v>0</v>
      </c>
      <c r="F39" s="66" t="s">
        <v>102</v>
      </c>
      <c r="G39" s="67" t="s">
        <v>100</v>
      </c>
      <c r="H39" s="43"/>
      <c r="I39" s="44"/>
      <c r="J39" s="45" t="s">
        <v>7</v>
      </c>
      <c r="K39" s="46"/>
    </row>
    <row r="40" spans="1:11" ht="17.25" customHeight="1">
      <c r="A40" s="47">
        <f>A39+TIME(0,D40+E40,0)</f>
        <v>0.40625</v>
      </c>
      <c r="B40" s="48">
        <f aca="true" t="shared" si="4" ref="B40:B51">B39+1</f>
        <v>31</v>
      </c>
      <c r="C40" s="42" t="s">
        <v>113</v>
      </c>
      <c r="D40" s="42">
        <v>45</v>
      </c>
      <c r="E40" s="42">
        <v>0</v>
      </c>
      <c r="F40" s="63" t="s">
        <v>66</v>
      </c>
      <c r="G40" s="65" t="s">
        <v>67</v>
      </c>
      <c r="H40" s="43"/>
      <c r="I40" s="49"/>
      <c r="J40" s="20" t="s">
        <v>7</v>
      </c>
      <c r="K40" s="50"/>
    </row>
    <row r="41" spans="1:11" ht="17.25" customHeight="1">
      <c r="A41" s="47">
        <f aca="true" t="shared" si="5" ref="A41:A50">A40+TIME(0,D41+E41,0)</f>
        <v>0.4375</v>
      </c>
      <c r="B41" s="48">
        <f t="shared" si="4"/>
        <v>32</v>
      </c>
      <c r="C41" s="42" t="s">
        <v>114</v>
      </c>
      <c r="D41" s="42">
        <v>45</v>
      </c>
      <c r="E41" s="42">
        <v>0</v>
      </c>
      <c r="F41" s="63" t="s">
        <v>68</v>
      </c>
      <c r="G41" s="65" t="s">
        <v>69</v>
      </c>
      <c r="H41" s="43"/>
      <c r="I41" s="49"/>
      <c r="J41" s="20" t="s">
        <v>7</v>
      </c>
      <c r="K41" s="50"/>
    </row>
    <row r="42" spans="1:11" ht="17.25" customHeight="1">
      <c r="A42" s="47">
        <f t="shared" si="5"/>
        <v>0.46875</v>
      </c>
      <c r="B42" s="48">
        <f t="shared" si="4"/>
        <v>33</v>
      </c>
      <c r="C42" s="42" t="s">
        <v>71</v>
      </c>
      <c r="D42" s="42">
        <v>45</v>
      </c>
      <c r="E42" s="42">
        <v>0</v>
      </c>
      <c r="F42" s="63" t="s">
        <v>101</v>
      </c>
      <c r="G42" s="65" t="s">
        <v>39</v>
      </c>
      <c r="H42" s="43"/>
      <c r="I42" s="49"/>
      <c r="J42" s="20" t="s">
        <v>7</v>
      </c>
      <c r="K42" s="50"/>
    </row>
    <row r="43" spans="1:11" ht="17.25" customHeight="1">
      <c r="A43" s="47">
        <f t="shared" si="5"/>
        <v>0.5</v>
      </c>
      <c r="B43" s="48">
        <f t="shared" si="4"/>
        <v>34</v>
      </c>
      <c r="C43" s="42" t="s">
        <v>71</v>
      </c>
      <c r="D43" s="42">
        <v>45</v>
      </c>
      <c r="E43" s="42">
        <v>0</v>
      </c>
      <c r="F43" s="63" t="s">
        <v>100</v>
      </c>
      <c r="G43" s="65" t="s">
        <v>62</v>
      </c>
      <c r="H43" s="43"/>
      <c r="I43" s="49"/>
      <c r="J43" s="20" t="s">
        <v>7</v>
      </c>
      <c r="K43" s="50"/>
    </row>
    <row r="44" spans="1:11" ht="17.25" customHeight="1">
      <c r="A44" s="47">
        <f t="shared" si="5"/>
        <v>0.53125</v>
      </c>
      <c r="B44" s="48">
        <f t="shared" si="4"/>
        <v>35</v>
      </c>
      <c r="C44" s="42" t="s">
        <v>115</v>
      </c>
      <c r="D44" s="42">
        <v>45</v>
      </c>
      <c r="E44" s="42">
        <v>0</v>
      </c>
      <c r="F44" s="63" t="s">
        <v>63</v>
      </c>
      <c r="G44" s="65" t="s">
        <v>64</v>
      </c>
      <c r="H44" s="43"/>
      <c r="I44" s="49"/>
      <c r="J44" s="20" t="s">
        <v>7</v>
      </c>
      <c r="K44" s="50"/>
    </row>
    <row r="45" spans="1:11" ht="17.25" customHeight="1">
      <c r="A45" s="47">
        <f t="shared" si="5"/>
        <v>0.5625</v>
      </c>
      <c r="B45" s="48">
        <f t="shared" si="4"/>
        <v>36</v>
      </c>
      <c r="C45" s="42" t="s">
        <v>116</v>
      </c>
      <c r="D45" s="42">
        <v>45</v>
      </c>
      <c r="E45" s="42">
        <v>0</v>
      </c>
      <c r="F45" s="63" t="s">
        <v>65</v>
      </c>
      <c r="G45" s="65" t="s">
        <v>70</v>
      </c>
      <c r="H45" s="43"/>
      <c r="I45" s="49"/>
      <c r="J45" s="20" t="s">
        <v>7</v>
      </c>
      <c r="K45" s="50"/>
    </row>
    <row r="46" spans="1:11" ht="17.25" customHeight="1">
      <c r="A46" s="47">
        <f t="shared" si="5"/>
        <v>0.59375</v>
      </c>
      <c r="B46" s="48">
        <f t="shared" si="4"/>
        <v>37</v>
      </c>
      <c r="C46" s="42" t="s">
        <v>71</v>
      </c>
      <c r="D46" s="42">
        <v>45</v>
      </c>
      <c r="E46" s="42">
        <v>0</v>
      </c>
      <c r="F46" s="63" t="s">
        <v>102</v>
      </c>
      <c r="G46" s="65" t="s">
        <v>39</v>
      </c>
      <c r="H46" s="43"/>
      <c r="I46" s="49"/>
      <c r="J46" s="20" t="s">
        <v>7</v>
      </c>
      <c r="K46" s="50"/>
    </row>
    <row r="47" spans="1:11" ht="17.25" customHeight="1">
      <c r="A47" s="47">
        <f t="shared" si="5"/>
        <v>0.625</v>
      </c>
      <c r="B47" s="48">
        <f t="shared" si="4"/>
        <v>38</v>
      </c>
      <c r="C47" s="42" t="s">
        <v>71</v>
      </c>
      <c r="D47" s="42">
        <v>45</v>
      </c>
      <c r="E47" s="42">
        <v>0</v>
      </c>
      <c r="F47" s="63" t="s">
        <v>62</v>
      </c>
      <c r="G47" s="65" t="s">
        <v>101</v>
      </c>
      <c r="H47" s="43"/>
      <c r="I47" s="49"/>
      <c r="J47" s="20" t="s">
        <v>7</v>
      </c>
      <c r="K47" s="50"/>
    </row>
    <row r="48" spans="1:11" ht="17.25" customHeight="1">
      <c r="A48" s="47">
        <f t="shared" si="5"/>
        <v>0.65625</v>
      </c>
      <c r="B48" s="48">
        <f t="shared" si="4"/>
        <v>39</v>
      </c>
      <c r="C48" s="42" t="s">
        <v>120</v>
      </c>
      <c r="D48" s="42">
        <v>45</v>
      </c>
      <c r="E48" s="42">
        <v>0</v>
      </c>
      <c r="F48" s="63" t="s">
        <v>111</v>
      </c>
      <c r="G48" s="65" t="s">
        <v>112</v>
      </c>
      <c r="H48" s="43"/>
      <c r="I48" s="49"/>
      <c r="J48" s="20" t="s">
        <v>7</v>
      </c>
      <c r="K48" s="50"/>
    </row>
    <row r="49" spans="1:11" ht="17.25" customHeight="1">
      <c r="A49" s="47">
        <f t="shared" si="5"/>
        <v>0.6875</v>
      </c>
      <c r="B49" s="48">
        <f t="shared" si="4"/>
        <v>40</v>
      </c>
      <c r="C49" s="42" t="s">
        <v>119</v>
      </c>
      <c r="D49" s="42">
        <v>45</v>
      </c>
      <c r="E49" s="42">
        <v>0</v>
      </c>
      <c r="F49" s="63" t="s">
        <v>109</v>
      </c>
      <c r="G49" s="65" t="s">
        <v>110</v>
      </c>
      <c r="H49" s="43"/>
      <c r="I49" s="49"/>
      <c r="J49" s="20" t="s">
        <v>7</v>
      </c>
      <c r="K49" s="50"/>
    </row>
    <row r="50" spans="1:11" ht="17.25" customHeight="1">
      <c r="A50" s="47">
        <f t="shared" si="5"/>
        <v>0.71875</v>
      </c>
      <c r="B50" s="48">
        <f t="shared" si="4"/>
        <v>41</v>
      </c>
      <c r="C50" s="42" t="s">
        <v>118</v>
      </c>
      <c r="D50" s="42">
        <v>45</v>
      </c>
      <c r="E50" s="42">
        <v>0</v>
      </c>
      <c r="F50" s="63" t="s">
        <v>106</v>
      </c>
      <c r="G50" s="65" t="s">
        <v>108</v>
      </c>
      <c r="H50" s="43"/>
      <c r="I50" s="49"/>
      <c r="J50" s="20" t="s">
        <v>7</v>
      </c>
      <c r="K50" s="50"/>
    </row>
    <row r="51" spans="1:11" ht="17.25" customHeight="1">
      <c r="A51" s="51">
        <f>A50+TIME(0,D51+E51,0)</f>
        <v>0.75</v>
      </c>
      <c r="B51" s="52">
        <f t="shared" si="4"/>
        <v>42</v>
      </c>
      <c r="C51" s="52" t="s">
        <v>117</v>
      </c>
      <c r="D51" s="98">
        <v>45</v>
      </c>
      <c r="E51" s="98">
        <v>0</v>
      </c>
      <c r="F51" s="99" t="s">
        <v>105</v>
      </c>
      <c r="G51" s="100" t="s">
        <v>107</v>
      </c>
      <c r="H51" s="43"/>
      <c r="I51" s="53"/>
      <c r="J51" s="21" t="s">
        <v>7</v>
      </c>
      <c r="K51" s="54"/>
    </row>
    <row r="52" ht="15">
      <c r="C52" s="106"/>
    </row>
    <row r="54" spans="1:2" ht="15">
      <c r="A54" s="106">
        <f>A51+TIME(0,45,0)</f>
        <v>0.78125</v>
      </c>
      <c r="B54" s="107" t="s">
        <v>46</v>
      </c>
    </row>
  </sheetData>
  <sheetProtection/>
  <mergeCells count="4">
    <mergeCell ref="A6:F6"/>
    <mergeCell ref="I7:K7"/>
    <mergeCell ref="A21:F21"/>
    <mergeCell ref="A38:F38"/>
  </mergeCells>
  <printOptions/>
  <pageMargins left="0.59" right="0.24" top="0.61" bottom="0.39" header="0.5" footer="0.26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M17" sqref="M17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7" width="9.421875" style="0" customWidth="1"/>
    <col min="8" max="9" width="7.8515625" style="0" customWidth="1"/>
  </cols>
  <sheetData>
    <row r="1" spans="1:6" ht="23.25">
      <c r="A1" s="5"/>
      <c r="B1" s="14" t="str">
        <f>Ajakava!A1</f>
        <v>2022 EESTI KARIKAVÕISTLUSED KÄSIPALLIS</v>
      </c>
      <c r="C1" s="7"/>
      <c r="D1" s="7"/>
      <c r="E1" s="7"/>
      <c r="F1" s="7"/>
    </row>
    <row r="2" spans="1:4" ht="25.5" customHeight="1">
      <c r="A2" s="8"/>
      <c r="B2" s="15" t="str">
        <f>Ajakava!A2</f>
        <v>NOORMEHED D KLASS</v>
      </c>
      <c r="C2" s="18" t="str">
        <f>Ajakava!G2</f>
        <v>sündinud 2010-2012</v>
      </c>
      <c r="D2" s="6"/>
    </row>
    <row r="3" spans="1:8" ht="25.5" customHeight="1">
      <c r="A3" s="8"/>
      <c r="B3" s="15" t="s">
        <v>32</v>
      </c>
      <c r="C3" s="18"/>
      <c r="D3" s="6"/>
      <c r="G3" s="17" t="str">
        <f>Ajakava!G4</f>
        <v>30.09.-02.10.2022</v>
      </c>
      <c r="H3" s="61" t="str">
        <f>Ajakava!H4</f>
        <v>VALGA</v>
      </c>
    </row>
    <row r="4" spans="1:6" ht="15" thickBot="1">
      <c r="A4" s="1"/>
      <c r="E4" s="9"/>
      <c r="F4" s="9"/>
    </row>
    <row r="5" spans="1:11" ht="25.5" customHeight="1" thickBot="1">
      <c r="A5" s="108"/>
      <c r="B5" s="109" t="s">
        <v>3</v>
      </c>
      <c r="C5" s="110">
        <v>1</v>
      </c>
      <c r="D5" s="110">
        <v>2</v>
      </c>
      <c r="E5" s="110">
        <v>3</v>
      </c>
      <c r="F5" s="110">
        <v>4</v>
      </c>
      <c r="G5" s="110">
        <v>5</v>
      </c>
      <c r="H5" s="183" t="s">
        <v>8</v>
      </c>
      <c r="I5" s="184"/>
      <c r="J5" s="111" t="s">
        <v>4</v>
      </c>
      <c r="K5" s="112" t="s">
        <v>5</v>
      </c>
    </row>
    <row r="6" spans="1:11" ht="16.5" customHeight="1" thickTop="1">
      <c r="A6" s="187">
        <v>1</v>
      </c>
      <c r="B6" s="178" t="s">
        <v>84</v>
      </c>
      <c r="C6" s="113"/>
      <c r="D6" s="114"/>
      <c r="E6" s="114"/>
      <c r="F6" s="114"/>
      <c r="G6" s="114"/>
      <c r="H6" s="22"/>
      <c r="I6" s="23"/>
      <c r="J6" s="186">
        <f>SUM(C6:G6)</f>
        <v>0</v>
      </c>
      <c r="K6" s="185"/>
    </row>
    <row r="7" spans="1:11" ht="15.75" customHeight="1">
      <c r="A7" s="166"/>
      <c r="B7" s="179"/>
      <c r="C7" s="115"/>
      <c r="D7" s="116"/>
      <c r="E7" s="116"/>
      <c r="F7" s="116"/>
      <c r="G7" s="116"/>
      <c r="H7" s="24">
        <f>SUBTOTAL(9,C7:G7)</f>
        <v>0</v>
      </c>
      <c r="I7" s="25">
        <f>SUM(H7-I8)</f>
        <v>0</v>
      </c>
      <c r="J7" s="172"/>
      <c r="K7" s="175"/>
    </row>
    <row r="8" spans="1:11" ht="16.5" customHeight="1">
      <c r="A8" s="177"/>
      <c r="B8" s="180"/>
      <c r="C8" s="117"/>
      <c r="D8" s="118"/>
      <c r="E8" s="118"/>
      <c r="F8" s="118"/>
      <c r="G8" s="118"/>
      <c r="H8" s="26"/>
      <c r="I8" s="27">
        <f>SUBTOTAL(9,C8:G8)</f>
        <v>0</v>
      </c>
      <c r="J8" s="172"/>
      <c r="K8" s="182"/>
    </row>
    <row r="9" spans="1:11" ht="15.75" customHeight="1">
      <c r="A9" s="165">
        <v>2</v>
      </c>
      <c r="B9" s="178" t="s">
        <v>157</v>
      </c>
      <c r="C9" s="119"/>
      <c r="D9" s="120"/>
      <c r="E9" s="114"/>
      <c r="F9" s="114"/>
      <c r="G9" s="114"/>
      <c r="H9" s="22"/>
      <c r="I9" s="23"/>
      <c r="J9" s="171">
        <f>SUM(C9:G9)</f>
        <v>0</v>
      </c>
      <c r="K9" s="174"/>
    </row>
    <row r="10" spans="1:11" ht="15.75" customHeight="1">
      <c r="A10" s="166"/>
      <c r="B10" s="179"/>
      <c r="C10" s="121"/>
      <c r="D10" s="115"/>
      <c r="E10" s="116"/>
      <c r="F10" s="116"/>
      <c r="G10" s="116"/>
      <c r="H10" s="24">
        <f>SUBTOTAL(9,C10:G10)</f>
        <v>0</v>
      </c>
      <c r="I10" s="25">
        <f>SUM(H10-I11)</f>
        <v>0</v>
      </c>
      <c r="J10" s="172"/>
      <c r="K10" s="175"/>
    </row>
    <row r="11" spans="1:11" ht="16.5" customHeight="1">
      <c r="A11" s="177"/>
      <c r="B11" s="180"/>
      <c r="C11" s="122"/>
      <c r="D11" s="117"/>
      <c r="E11" s="118"/>
      <c r="F11" s="118"/>
      <c r="G11" s="118"/>
      <c r="H11" s="26"/>
      <c r="I11" s="27">
        <f>SUBTOTAL(9,C11:G11)</f>
        <v>0</v>
      </c>
      <c r="J11" s="181"/>
      <c r="K11" s="182"/>
    </row>
    <row r="12" spans="1:11" ht="15.75" customHeight="1">
      <c r="A12" s="165">
        <v>3</v>
      </c>
      <c r="B12" s="178" t="s">
        <v>86</v>
      </c>
      <c r="C12" s="119"/>
      <c r="D12" s="123"/>
      <c r="E12" s="124"/>
      <c r="F12" s="114"/>
      <c r="G12" s="114"/>
      <c r="H12" s="22"/>
      <c r="I12" s="23"/>
      <c r="J12" s="171">
        <f>SUM(C12:G12)</f>
        <v>0</v>
      </c>
      <c r="K12" s="174"/>
    </row>
    <row r="13" spans="1:11" ht="15.75" customHeight="1">
      <c r="A13" s="166"/>
      <c r="B13" s="179"/>
      <c r="C13" s="121"/>
      <c r="D13" s="125"/>
      <c r="E13" s="126"/>
      <c r="F13" s="116"/>
      <c r="G13" s="116"/>
      <c r="H13" s="24">
        <f>SUBTOTAL(9,C13:G13)</f>
        <v>0</v>
      </c>
      <c r="I13" s="25">
        <f>SUM(H13-I14)</f>
        <v>0</v>
      </c>
      <c r="J13" s="172"/>
      <c r="K13" s="175"/>
    </row>
    <row r="14" spans="1:11" ht="16.5" customHeight="1">
      <c r="A14" s="177"/>
      <c r="B14" s="180"/>
      <c r="C14" s="122"/>
      <c r="D14" s="127"/>
      <c r="E14" s="128"/>
      <c r="F14" s="118"/>
      <c r="G14" s="118"/>
      <c r="H14" s="26"/>
      <c r="I14" s="27">
        <f>SUBTOTAL(9,C14:G14)</f>
        <v>0</v>
      </c>
      <c r="J14" s="181"/>
      <c r="K14" s="182"/>
    </row>
    <row r="15" spans="1:11" ht="16.5" customHeight="1">
      <c r="A15" s="165">
        <v>4</v>
      </c>
      <c r="B15" s="178" t="s">
        <v>158</v>
      </c>
      <c r="C15" s="135"/>
      <c r="D15" s="125"/>
      <c r="E15" s="125"/>
      <c r="F15" s="141"/>
      <c r="G15" s="116"/>
      <c r="H15" s="22"/>
      <c r="I15" s="23"/>
      <c r="J15" s="171">
        <f>SUM(C15:G15)</f>
        <v>0</v>
      </c>
      <c r="K15" s="174"/>
    </row>
    <row r="16" spans="1:11" ht="16.5" customHeight="1">
      <c r="A16" s="166"/>
      <c r="B16" s="179"/>
      <c r="C16" s="135"/>
      <c r="D16" s="125"/>
      <c r="E16" s="125"/>
      <c r="F16" s="141"/>
      <c r="G16" s="116"/>
      <c r="H16" s="24">
        <f>SUBTOTAL(9,C16:G16)</f>
        <v>0</v>
      </c>
      <c r="I16" s="25">
        <f>SUM(H16-I17)</f>
        <v>0</v>
      </c>
      <c r="J16" s="172"/>
      <c r="K16" s="175"/>
    </row>
    <row r="17" spans="1:11" ht="16.5" customHeight="1">
      <c r="A17" s="177"/>
      <c r="B17" s="180"/>
      <c r="C17" s="135"/>
      <c r="D17" s="125"/>
      <c r="E17" s="125"/>
      <c r="F17" s="141"/>
      <c r="G17" s="116"/>
      <c r="H17" s="26"/>
      <c r="I17" s="27">
        <f>SUBTOTAL(9,C17:G17)</f>
        <v>0</v>
      </c>
      <c r="J17" s="181"/>
      <c r="K17" s="182"/>
    </row>
    <row r="18" spans="1:11" ht="15.75">
      <c r="A18" s="165">
        <v>5</v>
      </c>
      <c r="B18" s="168"/>
      <c r="C18" s="114"/>
      <c r="D18" s="123"/>
      <c r="E18" s="123"/>
      <c r="F18" s="123"/>
      <c r="G18" s="120"/>
      <c r="H18" s="22"/>
      <c r="I18" s="23"/>
      <c r="J18" s="171">
        <f>SUM(C18:G18)</f>
        <v>0</v>
      </c>
      <c r="K18" s="174"/>
    </row>
    <row r="19" spans="1:11" ht="15">
      <c r="A19" s="166"/>
      <c r="B19" s="169"/>
      <c r="C19" s="116"/>
      <c r="D19" s="116"/>
      <c r="E19" s="116"/>
      <c r="F19" s="116"/>
      <c r="G19" s="115"/>
      <c r="H19" s="24">
        <f>SUBTOTAL(9,C19:G19)</f>
        <v>0</v>
      </c>
      <c r="I19" s="25">
        <f>SUM(H19-I20)</f>
        <v>0</v>
      </c>
      <c r="J19" s="172"/>
      <c r="K19" s="175"/>
    </row>
    <row r="20" spans="1:11" ht="15.75" thickBot="1">
      <c r="A20" s="167"/>
      <c r="B20" s="170"/>
      <c r="C20" s="130"/>
      <c r="D20" s="130"/>
      <c r="E20" s="130"/>
      <c r="F20" s="130"/>
      <c r="G20" s="131"/>
      <c r="H20" s="28"/>
      <c r="I20" s="29">
        <f>SUBTOTAL(109,C20:G20)</f>
        <v>0</v>
      </c>
      <c r="J20" s="173"/>
      <c r="K20" s="176"/>
    </row>
    <row r="21" spans="7:9" ht="13.5">
      <c r="G21" s="10" t="str">
        <f>IF(H21&lt;&gt;I21,"! Väravate vahe ei ole õige. Andmete sisestus pooleli või tulemused sisestatud valesti =&gt;&gt;"," ")</f>
        <v> </v>
      </c>
      <c r="H21" s="132">
        <f>SUM(H6:H20)</f>
        <v>0</v>
      </c>
      <c r="I21" s="132">
        <f>I20+I14+I11+I8+I17</f>
        <v>0</v>
      </c>
    </row>
  </sheetData>
  <sheetProtection/>
  <mergeCells count="21">
    <mergeCell ref="A12:A14"/>
    <mergeCell ref="B9:B11"/>
    <mergeCell ref="B6:B8"/>
    <mergeCell ref="A6:A8"/>
    <mergeCell ref="A9:A11"/>
    <mergeCell ref="B12:B14"/>
    <mergeCell ref="H5:I5"/>
    <mergeCell ref="K6:K8"/>
    <mergeCell ref="K9:K11"/>
    <mergeCell ref="K12:K14"/>
    <mergeCell ref="J6:J8"/>
    <mergeCell ref="J9:J11"/>
    <mergeCell ref="J12:J14"/>
    <mergeCell ref="A18:A20"/>
    <mergeCell ref="B18:B20"/>
    <mergeCell ref="J18:J20"/>
    <mergeCell ref="K18:K20"/>
    <mergeCell ref="A15:A17"/>
    <mergeCell ref="B15:B17"/>
    <mergeCell ref="J15:J17"/>
    <mergeCell ref="K15:K17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3" sqref="F3:G3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6" width="9.421875" style="0" customWidth="1"/>
    <col min="7" max="8" width="7.8515625" style="0" customWidth="1"/>
  </cols>
  <sheetData>
    <row r="1" spans="1:5" ht="23.25">
      <c r="A1" s="5"/>
      <c r="B1" s="14" t="str">
        <f>Ajakava!A1</f>
        <v>2022 EESTI KARIKAVÕISTLUSED KÄSIPALLIS</v>
      </c>
      <c r="C1" s="7"/>
      <c r="D1" s="7"/>
      <c r="E1" s="7"/>
    </row>
    <row r="2" spans="1:4" ht="25.5" customHeight="1">
      <c r="A2" s="8"/>
      <c r="B2" s="15" t="str">
        <f>Ajakava!A2</f>
        <v>NOORMEHED D KLASS</v>
      </c>
      <c r="C2" s="18" t="str">
        <f>Ajakava!G2</f>
        <v>sündinud 2010-2012</v>
      </c>
      <c r="D2" s="6"/>
    </row>
    <row r="3" spans="1:7" ht="25.5" customHeight="1">
      <c r="A3" s="8"/>
      <c r="B3" s="15" t="s">
        <v>31</v>
      </c>
      <c r="C3" s="18"/>
      <c r="D3" s="6"/>
      <c r="F3" s="17" t="str">
        <f>Ajakava!G4</f>
        <v>30.09.-02.10.2022</v>
      </c>
      <c r="G3" s="61" t="str">
        <f>Ajakava!H4</f>
        <v>VALGA</v>
      </c>
    </row>
    <row r="4" spans="1:5" ht="15" thickBot="1">
      <c r="A4" s="1"/>
      <c r="E4" s="9"/>
    </row>
    <row r="5" spans="1:10" ht="25.5" customHeight="1" thickBot="1">
      <c r="A5" s="108"/>
      <c r="B5" s="109" t="s">
        <v>3</v>
      </c>
      <c r="C5" s="110">
        <v>1</v>
      </c>
      <c r="D5" s="110">
        <v>2</v>
      </c>
      <c r="E5" s="110">
        <v>3</v>
      </c>
      <c r="F5" s="110">
        <v>4</v>
      </c>
      <c r="G5" s="183" t="s">
        <v>8</v>
      </c>
      <c r="H5" s="184"/>
      <c r="I5" s="111" t="s">
        <v>4</v>
      </c>
      <c r="J5" s="112" t="s">
        <v>5</v>
      </c>
    </row>
    <row r="6" spans="1:10" ht="16.5" customHeight="1" thickTop="1">
      <c r="A6" s="187">
        <v>1</v>
      </c>
      <c r="B6" s="178" t="s">
        <v>89</v>
      </c>
      <c r="C6" s="113"/>
      <c r="D6" s="114"/>
      <c r="E6" s="114"/>
      <c r="F6" s="114"/>
      <c r="G6" s="22"/>
      <c r="H6" s="23"/>
      <c r="I6" s="186">
        <f>SUM(C6:F6)</f>
        <v>0</v>
      </c>
      <c r="J6" s="185"/>
    </row>
    <row r="7" spans="1:10" ht="15.75" customHeight="1">
      <c r="A7" s="166"/>
      <c r="B7" s="179"/>
      <c r="C7" s="115"/>
      <c r="D7" s="116"/>
      <c r="E7" s="116"/>
      <c r="F7" s="116"/>
      <c r="G7" s="24">
        <f>SUBTOTAL(9,C7:F7)</f>
        <v>0</v>
      </c>
      <c r="H7" s="25">
        <f>SUM(G7-H8)</f>
        <v>0</v>
      </c>
      <c r="I7" s="172"/>
      <c r="J7" s="175"/>
    </row>
    <row r="8" spans="1:10" ht="16.5" customHeight="1">
      <c r="A8" s="177"/>
      <c r="B8" s="180"/>
      <c r="C8" s="117"/>
      <c r="D8" s="118"/>
      <c r="E8" s="118"/>
      <c r="F8" s="118"/>
      <c r="G8" s="26"/>
      <c r="H8" s="27">
        <f>SUBTOTAL(9,C8:F8)</f>
        <v>0</v>
      </c>
      <c r="I8" s="172"/>
      <c r="J8" s="182"/>
    </row>
    <row r="9" spans="1:10" ht="15.75" customHeight="1">
      <c r="A9" s="165">
        <v>2</v>
      </c>
      <c r="B9" s="178" t="s">
        <v>85</v>
      </c>
      <c r="C9" s="119"/>
      <c r="D9" s="120"/>
      <c r="E9" s="114"/>
      <c r="F9" s="114"/>
      <c r="G9" s="22"/>
      <c r="H9" s="23"/>
      <c r="I9" s="171">
        <f>SUM(C9:F9)</f>
        <v>0</v>
      </c>
      <c r="J9" s="174"/>
    </row>
    <row r="10" spans="1:10" ht="15.75" customHeight="1">
      <c r="A10" s="166"/>
      <c r="B10" s="179"/>
      <c r="C10" s="121"/>
      <c r="D10" s="115"/>
      <c r="E10" s="116"/>
      <c r="F10" s="116"/>
      <c r="G10" s="24">
        <f>SUBTOTAL(9,C10:F10)</f>
        <v>0</v>
      </c>
      <c r="H10" s="25">
        <f>SUM(G10-H11)</f>
        <v>0</v>
      </c>
      <c r="I10" s="172"/>
      <c r="J10" s="175"/>
    </row>
    <row r="11" spans="1:10" ht="16.5" customHeight="1">
      <c r="A11" s="177"/>
      <c r="B11" s="180"/>
      <c r="C11" s="122"/>
      <c r="D11" s="117"/>
      <c r="E11" s="118"/>
      <c r="F11" s="118"/>
      <c r="G11" s="26"/>
      <c r="H11" s="27">
        <f>SUBTOTAL(9,C11:F11)</f>
        <v>0</v>
      </c>
      <c r="I11" s="181"/>
      <c r="J11" s="182"/>
    </row>
    <row r="12" spans="1:10" ht="15.75" customHeight="1">
      <c r="A12" s="165">
        <v>3</v>
      </c>
      <c r="B12" s="178" t="s">
        <v>90</v>
      </c>
      <c r="C12" s="119"/>
      <c r="D12" s="123"/>
      <c r="E12" s="124"/>
      <c r="F12" s="114"/>
      <c r="G12" s="22"/>
      <c r="H12" s="23"/>
      <c r="I12" s="171">
        <f>SUM(C12:F12)</f>
        <v>0</v>
      </c>
      <c r="J12" s="174"/>
    </row>
    <row r="13" spans="1:10" ht="15.75" customHeight="1">
      <c r="A13" s="166"/>
      <c r="B13" s="179"/>
      <c r="C13" s="121"/>
      <c r="D13" s="125"/>
      <c r="E13" s="126"/>
      <c r="F13" s="116"/>
      <c r="G13" s="24">
        <f>SUBTOTAL(9,C13:F13)</f>
        <v>0</v>
      </c>
      <c r="H13" s="25">
        <f>SUM(G13-H14)</f>
        <v>0</v>
      </c>
      <c r="I13" s="172"/>
      <c r="J13" s="175"/>
    </row>
    <row r="14" spans="1:10" ht="16.5" customHeight="1">
      <c r="A14" s="177"/>
      <c r="B14" s="180"/>
      <c r="C14" s="122"/>
      <c r="D14" s="127"/>
      <c r="E14" s="128"/>
      <c r="F14" s="118"/>
      <c r="G14" s="26"/>
      <c r="H14" s="27">
        <f>SUBTOTAL(9,C14:F14)</f>
        <v>0</v>
      </c>
      <c r="I14" s="181"/>
      <c r="J14" s="182"/>
    </row>
    <row r="15" spans="1:10" ht="15.75">
      <c r="A15" s="165">
        <v>4</v>
      </c>
      <c r="B15" s="188" t="s">
        <v>44</v>
      </c>
      <c r="C15" s="114"/>
      <c r="D15" s="123"/>
      <c r="E15" s="129"/>
      <c r="F15" s="120"/>
      <c r="G15" s="22"/>
      <c r="H15" s="23"/>
      <c r="I15" s="171">
        <f>SUM(C15:F15)</f>
        <v>0</v>
      </c>
      <c r="J15" s="174"/>
    </row>
    <row r="16" spans="1:10" ht="15">
      <c r="A16" s="166"/>
      <c r="B16" s="189"/>
      <c r="C16" s="116"/>
      <c r="D16" s="116"/>
      <c r="E16" s="116"/>
      <c r="F16" s="115"/>
      <c r="G16" s="24">
        <f>SUBTOTAL(9,C16:F16)</f>
        <v>0</v>
      </c>
      <c r="H16" s="25">
        <f>SUM(G16-H17)</f>
        <v>0</v>
      </c>
      <c r="I16" s="172"/>
      <c r="J16" s="175"/>
    </row>
    <row r="17" spans="1:10" ht="15.75" thickBot="1">
      <c r="A17" s="167"/>
      <c r="B17" s="190"/>
      <c r="C17" s="130"/>
      <c r="D17" s="130"/>
      <c r="E17" s="130"/>
      <c r="F17" s="131"/>
      <c r="G17" s="28"/>
      <c r="H17" s="29">
        <f>SUBTOTAL(109,C17:F17)</f>
        <v>0</v>
      </c>
      <c r="I17" s="173"/>
      <c r="J17" s="176"/>
    </row>
    <row r="18" spans="6:8" ht="13.5">
      <c r="F18" s="10" t="str">
        <f>IF(G18&lt;&gt;H18,"! Väravate vahe ei ole õige. Andmete sisestus pooleli või tulemused sisestatud valesti =&gt;&gt;"," ")</f>
        <v> </v>
      </c>
      <c r="G18" s="132">
        <f>SUM(G6:G17)</f>
        <v>0</v>
      </c>
      <c r="H18" s="132">
        <f>H17+H14+H11+H8</f>
        <v>0</v>
      </c>
    </row>
  </sheetData>
  <sheetProtection/>
  <mergeCells count="17">
    <mergeCell ref="G5:H5"/>
    <mergeCell ref="A6:A8"/>
    <mergeCell ref="B6:B8"/>
    <mergeCell ref="I6:I8"/>
    <mergeCell ref="J6:J8"/>
    <mergeCell ref="A9:A11"/>
    <mergeCell ref="B9:B11"/>
    <mergeCell ref="I9:I11"/>
    <mergeCell ref="J9:J11"/>
    <mergeCell ref="A12:A14"/>
    <mergeCell ref="B12:B14"/>
    <mergeCell ref="I12:I14"/>
    <mergeCell ref="J12:J14"/>
    <mergeCell ref="A15:A17"/>
    <mergeCell ref="B15:B17"/>
    <mergeCell ref="I15:I17"/>
    <mergeCell ref="J15:J17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6" width="9.421875" style="0" customWidth="1"/>
    <col min="7" max="8" width="7.8515625" style="0" customWidth="1"/>
  </cols>
  <sheetData>
    <row r="1" spans="1:5" ht="23.25">
      <c r="A1" s="5"/>
      <c r="B1" s="14" t="str">
        <f>Ajakava!A1</f>
        <v>2022 EESTI KARIKAVÕISTLUSED KÄSIPALLIS</v>
      </c>
      <c r="C1" s="7"/>
      <c r="D1" s="7"/>
      <c r="E1" s="7"/>
    </row>
    <row r="2" spans="1:4" ht="25.5" customHeight="1">
      <c r="A2" s="8"/>
      <c r="B2" s="15" t="str">
        <f>Ajakava!A2</f>
        <v>NOORMEHED D KLASS</v>
      </c>
      <c r="C2" s="18" t="str">
        <f>Ajakava!G2</f>
        <v>sündinud 2010-2012</v>
      </c>
      <c r="D2" s="6"/>
    </row>
    <row r="3" spans="1:7" ht="25.5" customHeight="1">
      <c r="A3" s="8"/>
      <c r="B3" s="15" t="s">
        <v>77</v>
      </c>
      <c r="C3" s="18"/>
      <c r="D3" s="6"/>
      <c r="F3" s="17" t="str">
        <f>Ajakava!G4</f>
        <v>30.09.-02.10.2022</v>
      </c>
      <c r="G3" s="61" t="str">
        <f>Ajakava!H4</f>
        <v>VALGA</v>
      </c>
    </row>
    <row r="4" spans="1:5" ht="15" thickBot="1">
      <c r="A4" s="1"/>
      <c r="E4" s="9"/>
    </row>
    <row r="5" spans="1:10" ht="25.5" customHeight="1" thickBot="1">
      <c r="A5" s="108"/>
      <c r="B5" s="109" t="s">
        <v>3</v>
      </c>
      <c r="C5" s="110">
        <v>1</v>
      </c>
      <c r="D5" s="110">
        <v>2</v>
      </c>
      <c r="E5" s="110">
        <v>3</v>
      </c>
      <c r="F5" s="110">
        <v>4</v>
      </c>
      <c r="G5" s="183" t="s">
        <v>8</v>
      </c>
      <c r="H5" s="184"/>
      <c r="I5" s="111" t="s">
        <v>4</v>
      </c>
      <c r="J5" s="112" t="s">
        <v>5</v>
      </c>
    </row>
    <row r="6" spans="1:10" ht="16.5" customHeight="1" thickTop="1">
      <c r="A6" s="187">
        <v>1</v>
      </c>
      <c r="B6" s="178" t="s">
        <v>87</v>
      </c>
      <c r="C6" s="113"/>
      <c r="D6" s="114"/>
      <c r="E6" s="114"/>
      <c r="F6" s="114"/>
      <c r="G6" s="22"/>
      <c r="H6" s="23"/>
      <c r="I6" s="186">
        <f>SUM(C6:F6)</f>
        <v>0</v>
      </c>
      <c r="J6" s="185"/>
    </row>
    <row r="7" spans="1:10" ht="15.75" customHeight="1">
      <c r="A7" s="166"/>
      <c r="B7" s="179"/>
      <c r="C7" s="115"/>
      <c r="D7" s="116"/>
      <c r="E7" s="116"/>
      <c r="F7" s="116"/>
      <c r="G7" s="24">
        <f>SUBTOTAL(9,C7:F7)</f>
        <v>0</v>
      </c>
      <c r="H7" s="25">
        <f>SUM(G7-H8)</f>
        <v>0</v>
      </c>
      <c r="I7" s="172"/>
      <c r="J7" s="175"/>
    </row>
    <row r="8" spans="1:10" ht="16.5" customHeight="1">
      <c r="A8" s="177"/>
      <c r="B8" s="180"/>
      <c r="C8" s="117"/>
      <c r="D8" s="118"/>
      <c r="E8" s="118"/>
      <c r="F8" s="118"/>
      <c r="G8" s="26"/>
      <c r="H8" s="27">
        <f>SUBTOTAL(9,C8:F8)</f>
        <v>0</v>
      </c>
      <c r="I8" s="172"/>
      <c r="J8" s="182"/>
    </row>
    <row r="9" spans="1:10" ht="15.75" customHeight="1">
      <c r="A9" s="165">
        <v>2</v>
      </c>
      <c r="B9" s="178" t="s">
        <v>88</v>
      </c>
      <c r="C9" s="119"/>
      <c r="D9" s="120"/>
      <c r="E9" s="114"/>
      <c r="F9" s="114"/>
      <c r="G9" s="22"/>
      <c r="H9" s="23"/>
      <c r="I9" s="171">
        <f>SUM(C9:F9)</f>
        <v>0</v>
      </c>
      <c r="J9" s="174"/>
    </row>
    <row r="10" spans="1:10" ht="15.75" customHeight="1">
      <c r="A10" s="166"/>
      <c r="B10" s="179"/>
      <c r="C10" s="121"/>
      <c r="D10" s="115"/>
      <c r="E10" s="116"/>
      <c r="F10" s="116"/>
      <c r="G10" s="24">
        <f>SUBTOTAL(9,C10:F10)</f>
        <v>0</v>
      </c>
      <c r="H10" s="25">
        <f>SUM(G10-H11)</f>
        <v>0</v>
      </c>
      <c r="I10" s="172"/>
      <c r="J10" s="175"/>
    </row>
    <row r="11" spans="1:10" ht="16.5" customHeight="1">
      <c r="A11" s="177"/>
      <c r="B11" s="180"/>
      <c r="C11" s="122"/>
      <c r="D11" s="117"/>
      <c r="E11" s="118"/>
      <c r="F11" s="118"/>
      <c r="G11" s="26"/>
      <c r="H11" s="27">
        <f>SUBTOTAL(9,C11:F11)</f>
        <v>0</v>
      </c>
      <c r="I11" s="181"/>
      <c r="J11" s="182"/>
    </row>
    <row r="12" spans="1:10" ht="15.75" customHeight="1">
      <c r="A12" s="165">
        <v>3</v>
      </c>
      <c r="B12" s="178" t="s">
        <v>53</v>
      </c>
      <c r="C12" s="119"/>
      <c r="D12" s="123"/>
      <c r="E12" s="124"/>
      <c r="F12" s="114"/>
      <c r="G12" s="22"/>
      <c r="H12" s="23"/>
      <c r="I12" s="171">
        <f>SUM(C12:F12)</f>
        <v>0</v>
      </c>
      <c r="J12" s="174"/>
    </row>
    <row r="13" spans="1:10" ht="15.75" customHeight="1">
      <c r="A13" s="166"/>
      <c r="B13" s="179"/>
      <c r="C13" s="121"/>
      <c r="D13" s="125"/>
      <c r="E13" s="126"/>
      <c r="F13" s="116"/>
      <c r="G13" s="24">
        <f>SUBTOTAL(9,C13:F13)</f>
        <v>0</v>
      </c>
      <c r="H13" s="25">
        <f>SUM(G13-H14)</f>
        <v>0</v>
      </c>
      <c r="I13" s="172"/>
      <c r="J13" s="175"/>
    </row>
    <row r="14" spans="1:10" ht="16.5" customHeight="1">
      <c r="A14" s="177"/>
      <c r="B14" s="180"/>
      <c r="C14" s="122"/>
      <c r="D14" s="127"/>
      <c r="E14" s="128"/>
      <c r="F14" s="118"/>
      <c r="G14" s="26"/>
      <c r="H14" s="27">
        <f>SUBTOTAL(9,C14:F14)</f>
        <v>0</v>
      </c>
      <c r="I14" s="181"/>
      <c r="J14" s="182"/>
    </row>
    <row r="15" spans="1:10" ht="15.75">
      <c r="A15" s="165">
        <v>4</v>
      </c>
      <c r="B15" s="188" t="s">
        <v>43</v>
      </c>
      <c r="C15" s="114"/>
      <c r="D15" s="123"/>
      <c r="E15" s="129"/>
      <c r="F15" s="120"/>
      <c r="G15" s="22"/>
      <c r="H15" s="23"/>
      <c r="I15" s="171">
        <f>SUM(C15:F15)</f>
        <v>0</v>
      </c>
      <c r="J15" s="174"/>
    </row>
    <row r="16" spans="1:10" ht="15">
      <c r="A16" s="166"/>
      <c r="B16" s="189"/>
      <c r="C16" s="116"/>
      <c r="D16" s="116"/>
      <c r="E16" s="116"/>
      <c r="F16" s="115"/>
      <c r="G16" s="24">
        <f>SUBTOTAL(9,C16:F16)</f>
        <v>0</v>
      </c>
      <c r="H16" s="25">
        <f>SUM(G16-H17)</f>
        <v>0</v>
      </c>
      <c r="I16" s="172"/>
      <c r="J16" s="175"/>
    </row>
    <row r="17" spans="1:10" ht="15.75" thickBot="1">
      <c r="A17" s="167"/>
      <c r="B17" s="190"/>
      <c r="C17" s="130"/>
      <c r="D17" s="130"/>
      <c r="E17" s="130"/>
      <c r="F17" s="131"/>
      <c r="G17" s="28"/>
      <c r="H17" s="29">
        <f>SUBTOTAL(109,C17:F17)</f>
        <v>0</v>
      </c>
      <c r="I17" s="173"/>
      <c r="J17" s="176"/>
    </row>
    <row r="18" spans="6:8" ht="13.5">
      <c r="F18" s="10" t="str">
        <f>IF(G18&lt;&gt;H18,"! Väravate vahe ei ole õige. Andmete sisestus pooleli või tulemused sisestatud valesti =&gt;&gt;"," ")</f>
        <v> </v>
      </c>
      <c r="G18" s="132">
        <f>SUM(G6:G17)</f>
        <v>0</v>
      </c>
      <c r="H18" s="132">
        <f>H17+H14+H11+H8</f>
        <v>0</v>
      </c>
    </row>
  </sheetData>
  <sheetProtection/>
  <mergeCells count="17">
    <mergeCell ref="G5:H5"/>
    <mergeCell ref="A6:A8"/>
    <mergeCell ref="B6:B8"/>
    <mergeCell ref="I6:I8"/>
    <mergeCell ref="J6:J8"/>
    <mergeCell ref="A9:A11"/>
    <mergeCell ref="B9:B11"/>
    <mergeCell ref="I9:I11"/>
    <mergeCell ref="J9:J11"/>
    <mergeCell ref="A12:A14"/>
    <mergeCell ref="B12:B14"/>
    <mergeCell ref="I12:I14"/>
    <mergeCell ref="J12:J14"/>
    <mergeCell ref="A15:A17"/>
    <mergeCell ref="B15:B17"/>
    <mergeCell ref="I15:I17"/>
    <mergeCell ref="J15:J17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5.140625" style="0" customWidth="1"/>
    <col min="2" max="5" width="5.57421875" style="0" customWidth="1"/>
    <col min="6" max="6" width="6.140625" style="0" customWidth="1"/>
    <col min="7" max="7" width="5.57421875" style="0" customWidth="1"/>
    <col min="8" max="8" width="5.140625" style="0" customWidth="1"/>
    <col min="9" max="9" width="19.421875" style="0" customWidth="1"/>
    <col min="10" max="10" width="6.140625" style="0" customWidth="1"/>
    <col min="11" max="11" width="5.57421875" style="0" customWidth="1"/>
    <col min="12" max="12" width="5.00390625" style="0" customWidth="1"/>
    <col min="13" max="13" width="19.421875" style="0" customWidth="1"/>
    <col min="14" max="14" width="6.140625" style="0" customWidth="1"/>
  </cols>
  <sheetData>
    <row r="1" ht="18">
      <c r="A1" s="30" t="str">
        <f>Ajakava!A1</f>
        <v>2022 EESTI KARIKAVÕISTLUSED KÄSIPALLIS</v>
      </c>
    </row>
    <row r="2" spans="1:7" ht="15.75">
      <c r="A2" s="13" t="str">
        <f>Ajakava!A2</f>
        <v>NOORMEHED D KLASS</v>
      </c>
      <c r="G2" s="19" t="str">
        <f>Ajakava!G2</f>
        <v>sündinud 2010-2012</v>
      </c>
    </row>
    <row r="3" ht="6.75" customHeight="1"/>
    <row r="4" spans="1:9" ht="15.75">
      <c r="A4" s="13" t="s">
        <v>139</v>
      </c>
      <c r="F4" s="191" t="str">
        <f>Ajakava!G4</f>
        <v>30.09.-02.10.2022</v>
      </c>
      <c r="G4" s="191"/>
      <c r="H4" s="191"/>
      <c r="I4" s="191"/>
    </row>
    <row r="5" ht="15.75">
      <c r="H5" s="13" t="str">
        <f>'Ajakava 1'!H4</f>
        <v>VALGA</v>
      </c>
    </row>
    <row r="6" ht="13.5" customHeight="1" thickBot="1"/>
    <row r="7" spans="1:6" ht="13.5">
      <c r="A7" s="89"/>
      <c r="B7" s="104" t="s">
        <v>33</v>
      </c>
      <c r="C7" s="102"/>
      <c r="D7" s="102"/>
      <c r="E7" s="90"/>
      <c r="F7" s="91">
        <v>0</v>
      </c>
    </row>
    <row r="8" spans="1:7" ht="17.25" thickBot="1">
      <c r="A8" s="92"/>
      <c r="B8" s="93" t="s">
        <v>73</v>
      </c>
      <c r="C8" s="101"/>
      <c r="D8" s="101"/>
      <c r="E8" s="101"/>
      <c r="F8" s="94"/>
      <c r="G8" s="149"/>
    </row>
    <row r="9" spans="1:10" ht="14.25" thickBot="1">
      <c r="A9" s="95"/>
      <c r="B9" s="105" t="s">
        <v>103</v>
      </c>
      <c r="C9" s="103"/>
      <c r="D9" s="103"/>
      <c r="E9" s="96"/>
      <c r="F9" s="97">
        <v>0</v>
      </c>
      <c r="H9" s="89"/>
      <c r="I9" s="104" t="s">
        <v>143</v>
      </c>
      <c r="J9" s="91">
        <v>0</v>
      </c>
    </row>
    <row r="10" spans="8:10" ht="17.25" thickBot="1">
      <c r="H10" s="92"/>
      <c r="I10" s="93" t="s">
        <v>131</v>
      </c>
      <c r="J10" s="94"/>
    </row>
    <row r="11" spans="1:10" ht="14.25" thickBot="1">
      <c r="A11" s="89"/>
      <c r="B11" s="104" t="s">
        <v>60</v>
      </c>
      <c r="C11" s="102"/>
      <c r="D11" s="102"/>
      <c r="E11" s="90"/>
      <c r="F11" s="91">
        <v>0</v>
      </c>
      <c r="H11" s="95"/>
      <c r="I11" s="105" t="s">
        <v>145</v>
      </c>
      <c r="J11" s="97">
        <v>0</v>
      </c>
    </row>
    <row r="12" spans="1:11" ht="17.25" thickBot="1">
      <c r="A12" s="92"/>
      <c r="B12" s="93" t="s">
        <v>74</v>
      </c>
      <c r="C12" s="101"/>
      <c r="D12" s="101"/>
      <c r="F12" s="94"/>
      <c r="G12" s="150"/>
      <c r="K12" s="149"/>
    </row>
    <row r="13" spans="1:14" ht="14.25" thickBot="1">
      <c r="A13" s="95"/>
      <c r="B13" s="105" t="s">
        <v>35</v>
      </c>
      <c r="C13" s="103"/>
      <c r="D13" s="103"/>
      <c r="E13" s="96"/>
      <c r="F13" s="97">
        <v>0</v>
      </c>
      <c r="L13" s="89"/>
      <c r="M13" s="90" t="s">
        <v>132</v>
      </c>
      <c r="N13" s="91">
        <v>0</v>
      </c>
    </row>
    <row r="14" spans="12:14" ht="17.25" thickBot="1">
      <c r="L14" s="92"/>
      <c r="M14" s="93" t="s">
        <v>133</v>
      </c>
      <c r="N14" s="94"/>
    </row>
    <row r="15" spans="1:14" ht="14.25" thickBot="1">
      <c r="A15" s="89"/>
      <c r="B15" s="104" t="s">
        <v>36</v>
      </c>
      <c r="C15" s="102"/>
      <c r="D15" s="102"/>
      <c r="E15" s="90"/>
      <c r="F15" s="91">
        <v>0</v>
      </c>
      <c r="L15" s="95"/>
      <c r="M15" s="96" t="s">
        <v>134</v>
      </c>
      <c r="N15" s="97">
        <v>0</v>
      </c>
    </row>
    <row r="16" spans="1:11" ht="17.25" thickBot="1">
      <c r="A16" s="92"/>
      <c r="B16" s="93" t="s">
        <v>75</v>
      </c>
      <c r="C16" s="101"/>
      <c r="D16" s="101"/>
      <c r="E16" s="101"/>
      <c r="F16" s="94"/>
      <c r="G16" s="149"/>
      <c r="K16" s="150"/>
    </row>
    <row r="17" spans="1:10" ht="14.25" thickBot="1">
      <c r="A17" s="95"/>
      <c r="B17" s="105" t="s">
        <v>104</v>
      </c>
      <c r="C17" s="103"/>
      <c r="D17" s="103"/>
      <c r="E17" s="96"/>
      <c r="F17" s="97">
        <v>0</v>
      </c>
      <c r="H17" s="89"/>
      <c r="I17" s="104" t="s">
        <v>144</v>
      </c>
      <c r="J17" s="91">
        <v>0</v>
      </c>
    </row>
    <row r="18" spans="8:14" ht="17.25" thickBot="1">
      <c r="H18" s="92"/>
      <c r="I18" s="93" t="s">
        <v>135</v>
      </c>
      <c r="J18" s="94"/>
      <c r="L18" s="89"/>
      <c r="M18" s="90" t="s">
        <v>136</v>
      </c>
      <c r="N18" s="91">
        <v>0</v>
      </c>
    </row>
    <row r="19" spans="1:14" ht="17.25" thickBot="1">
      <c r="A19" s="89"/>
      <c r="B19" s="104" t="s">
        <v>61</v>
      </c>
      <c r="C19" s="102"/>
      <c r="D19" s="102"/>
      <c r="E19" s="90"/>
      <c r="F19" s="91">
        <v>0</v>
      </c>
      <c r="H19" s="95"/>
      <c r="I19" s="105" t="s">
        <v>146</v>
      </c>
      <c r="J19" s="97">
        <v>0</v>
      </c>
      <c r="L19" s="92"/>
      <c r="M19" s="93" t="s">
        <v>137</v>
      </c>
      <c r="N19" s="94"/>
    </row>
    <row r="20" spans="1:14" ht="17.25" thickBot="1">
      <c r="A20" s="92"/>
      <c r="B20" s="93" t="s">
        <v>76</v>
      </c>
      <c r="C20" s="101"/>
      <c r="D20" s="101"/>
      <c r="F20" s="94"/>
      <c r="G20" s="150"/>
      <c r="L20" s="95"/>
      <c r="M20" s="96" t="s">
        <v>138</v>
      </c>
      <c r="N20" s="97">
        <v>0</v>
      </c>
    </row>
    <row r="21" spans="1:6" ht="14.25" thickBot="1">
      <c r="A21" s="95"/>
      <c r="B21" s="105" t="s">
        <v>38</v>
      </c>
      <c r="C21" s="103"/>
      <c r="D21" s="103"/>
      <c r="E21" s="96"/>
      <c r="F21" s="97">
        <v>0</v>
      </c>
    </row>
    <row r="22" spans="8:10" ht="13.5">
      <c r="H22" s="89"/>
      <c r="I22" s="104" t="s">
        <v>66</v>
      </c>
      <c r="J22" s="91">
        <v>0</v>
      </c>
    </row>
    <row r="23" spans="8:11" ht="17.25" thickBot="1">
      <c r="H23" s="92"/>
      <c r="I23" s="93" t="s">
        <v>141</v>
      </c>
      <c r="J23" s="94"/>
      <c r="K23" s="149"/>
    </row>
    <row r="24" spans="8:14" ht="14.25" thickBot="1">
      <c r="H24" s="95"/>
      <c r="I24" s="105" t="s">
        <v>153</v>
      </c>
      <c r="J24" s="97">
        <v>0</v>
      </c>
      <c r="L24" s="89"/>
      <c r="M24" s="90" t="s">
        <v>150</v>
      </c>
      <c r="N24" s="91">
        <v>0</v>
      </c>
    </row>
    <row r="25" spans="12:14" ht="17.25" thickBot="1">
      <c r="L25" s="92"/>
      <c r="M25" s="93" t="s">
        <v>147</v>
      </c>
      <c r="N25" s="94"/>
    </row>
    <row r="26" spans="8:14" ht="14.25" thickBot="1">
      <c r="H26" s="89"/>
      <c r="I26" s="104" t="s">
        <v>154</v>
      </c>
      <c r="J26" s="91">
        <v>0</v>
      </c>
      <c r="L26" s="95"/>
      <c r="M26" s="96" t="s">
        <v>151</v>
      </c>
      <c r="N26" s="97">
        <v>0</v>
      </c>
    </row>
    <row r="27" spans="8:11" ht="16.5">
      <c r="H27" s="92"/>
      <c r="I27" s="93" t="s">
        <v>142</v>
      </c>
      <c r="J27" s="94"/>
      <c r="K27" s="150"/>
    </row>
    <row r="28" spans="8:10" ht="14.25" thickBot="1">
      <c r="H28" s="95"/>
      <c r="I28" s="105" t="s">
        <v>155</v>
      </c>
      <c r="J28" s="97">
        <v>0</v>
      </c>
    </row>
    <row r="29" spans="12:14" ht="13.5">
      <c r="L29" s="89"/>
      <c r="M29" s="90" t="s">
        <v>149</v>
      </c>
      <c r="N29" s="91">
        <v>0</v>
      </c>
    </row>
    <row r="30" spans="12:14" ht="16.5">
      <c r="L30" s="92"/>
      <c r="M30" s="93" t="s">
        <v>148</v>
      </c>
      <c r="N30" s="94"/>
    </row>
    <row r="31" spans="12:14" ht="14.25" thickBot="1">
      <c r="L31" s="95"/>
      <c r="M31" s="96" t="s">
        <v>152</v>
      </c>
      <c r="N31" s="97">
        <v>0</v>
      </c>
    </row>
  </sheetData>
  <sheetProtection/>
  <mergeCells count="1">
    <mergeCell ref="F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7" width="9.421875" style="0" customWidth="1"/>
    <col min="8" max="9" width="7.8515625" style="0" customWidth="1"/>
  </cols>
  <sheetData>
    <row r="1" spans="1:6" ht="23.25">
      <c r="A1" s="5"/>
      <c r="B1" s="14" t="str">
        <f>'Ajakava 1'!A1</f>
        <v>2022 EESTI KARIKAVÕISTLUSED KÄSIPALLIS</v>
      </c>
      <c r="C1" s="7"/>
      <c r="D1" s="7"/>
      <c r="E1" s="7"/>
      <c r="F1" s="7"/>
    </row>
    <row r="2" spans="1:5" ht="25.5" customHeight="1">
      <c r="A2" s="8"/>
      <c r="B2" s="15" t="str">
        <f>'Ajakava 1'!A2</f>
        <v>NOORMEHED D KLASS</v>
      </c>
      <c r="C2" s="18" t="str">
        <f>'Ajakava 1'!G2</f>
        <v>sündinud 2010-2012</v>
      </c>
      <c r="D2" s="6"/>
      <c r="E2" s="6"/>
    </row>
    <row r="3" spans="1:8" ht="25.5" customHeight="1">
      <c r="A3" s="8"/>
      <c r="B3" s="15" t="s">
        <v>78</v>
      </c>
      <c r="C3" s="18"/>
      <c r="D3" s="6"/>
      <c r="E3" s="6"/>
      <c r="G3" s="17" t="str">
        <f>'Ajakava 1'!G4</f>
        <v>30.09.-02.10.2021</v>
      </c>
      <c r="H3" s="61" t="str">
        <f>'Ajakava 1'!H4</f>
        <v>VALGA</v>
      </c>
    </row>
    <row r="4" spans="1:6" ht="15" thickBot="1">
      <c r="A4" s="1"/>
      <c r="F4" s="9"/>
    </row>
    <row r="5" spans="1:11" ht="25.5" customHeight="1" thickBot="1">
      <c r="A5" s="108"/>
      <c r="B5" s="109" t="s">
        <v>3</v>
      </c>
      <c r="C5" s="110">
        <v>1</v>
      </c>
      <c r="D5" s="110">
        <v>2</v>
      </c>
      <c r="E5" s="110">
        <v>3</v>
      </c>
      <c r="F5" s="110">
        <v>4</v>
      </c>
      <c r="G5" s="110">
        <v>5</v>
      </c>
      <c r="H5" s="183" t="s">
        <v>8</v>
      </c>
      <c r="I5" s="184"/>
      <c r="J5" s="111" t="s">
        <v>4</v>
      </c>
      <c r="K5" s="112" t="s">
        <v>5</v>
      </c>
    </row>
    <row r="6" spans="1:11" ht="16.5" customHeight="1" thickTop="1">
      <c r="A6" s="187">
        <v>1</v>
      </c>
      <c r="B6" s="178" t="s">
        <v>125</v>
      </c>
      <c r="C6" s="113"/>
      <c r="D6" s="114"/>
      <c r="E6" s="114"/>
      <c r="F6" s="114"/>
      <c r="G6" s="114"/>
      <c r="H6" s="22"/>
      <c r="I6" s="23"/>
      <c r="J6" s="186">
        <f>SUM(C6:G6)</f>
        <v>0</v>
      </c>
      <c r="K6" s="185"/>
    </row>
    <row r="7" spans="1:11" ht="15.75" customHeight="1">
      <c r="A7" s="166"/>
      <c r="B7" s="179"/>
      <c r="C7" s="115"/>
      <c r="D7" s="116"/>
      <c r="E7" s="116"/>
      <c r="F7" s="116"/>
      <c r="G7" s="116"/>
      <c r="H7" s="24">
        <f>SUBTOTAL(9,C7:G7)</f>
        <v>0</v>
      </c>
      <c r="I7" s="25">
        <f>SUM(H7-I8)</f>
        <v>0</v>
      </c>
      <c r="J7" s="172"/>
      <c r="K7" s="175"/>
    </row>
    <row r="8" spans="1:11" ht="16.5" customHeight="1">
      <c r="A8" s="177"/>
      <c r="B8" s="180"/>
      <c r="C8" s="117"/>
      <c r="D8" s="118"/>
      <c r="E8" s="118"/>
      <c r="F8" s="118"/>
      <c r="G8" s="118"/>
      <c r="H8" s="26"/>
      <c r="I8" s="27">
        <f>SUBTOTAL(9,C8:G8)</f>
        <v>0</v>
      </c>
      <c r="J8" s="172"/>
      <c r="K8" s="182"/>
    </row>
    <row r="9" spans="1:11" ht="15.75" customHeight="1">
      <c r="A9" s="165">
        <v>2</v>
      </c>
      <c r="B9" s="178" t="s">
        <v>39</v>
      </c>
      <c r="C9" s="119"/>
      <c r="D9" s="120"/>
      <c r="E9" s="114"/>
      <c r="F9" s="114"/>
      <c r="G9" s="114"/>
      <c r="H9" s="22"/>
      <c r="I9" s="23"/>
      <c r="J9" s="171">
        <f>SUM(C9:G9)</f>
        <v>0</v>
      </c>
      <c r="K9" s="174"/>
    </row>
    <row r="10" spans="1:11" ht="15.75" customHeight="1">
      <c r="A10" s="166"/>
      <c r="B10" s="179"/>
      <c r="C10" s="121"/>
      <c r="D10" s="115"/>
      <c r="E10" s="116"/>
      <c r="F10" s="116"/>
      <c r="G10" s="116"/>
      <c r="H10" s="24">
        <f>SUBTOTAL(9,C10:G10)</f>
        <v>0</v>
      </c>
      <c r="I10" s="25">
        <f>SUM(H10-I11)</f>
        <v>0</v>
      </c>
      <c r="J10" s="172"/>
      <c r="K10" s="175"/>
    </row>
    <row r="11" spans="1:11" ht="16.5" customHeight="1">
      <c r="A11" s="177"/>
      <c r="B11" s="180"/>
      <c r="C11" s="122"/>
      <c r="D11" s="117"/>
      <c r="E11" s="118"/>
      <c r="F11" s="118"/>
      <c r="G11" s="118"/>
      <c r="H11" s="26"/>
      <c r="I11" s="27">
        <f>SUBTOTAL(9,C11:G11)</f>
        <v>0</v>
      </c>
      <c r="J11" s="181"/>
      <c r="K11" s="182"/>
    </row>
    <row r="12" spans="1:11" ht="16.5" customHeight="1">
      <c r="A12" s="165">
        <v>3</v>
      </c>
      <c r="B12" s="178" t="s">
        <v>100</v>
      </c>
      <c r="C12" s="123"/>
      <c r="D12" s="119"/>
      <c r="E12" s="136"/>
      <c r="F12" s="114"/>
      <c r="G12" s="114"/>
      <c r="H12" s="22"/>
      <c r="I12" s="23"/>
      <c r="J12" s="171">
        <f>SUM(C12:G12)</f>
        <v>0</v>
      </c>
      <c r="K12" s="174"/>
    </row>
    <row r="13" spans="1:11" ht="16.5" customHeight="1">
      <c r="A13" s="166"/>
      <c r="B13" s="179"/>
      <c r="C13" s="125"/>
      <c r="D13" s="121"/>
      <c r="E13" s="137"/>
      <c r="F13" s="116"/>
      <c r="G13" s="116"/>
      <c r="H13" s="24">
        <f>SUBTOTAL(9,C13:G13)</f>
        <v>0</v>
      </c>
      <c r="I13" s="25">
        <f>SUM(H13-I14)</f>
        <v>0</v>
      </c>
      <c r="J13" s="172"/>
      <c r="K13" s="175"/>
    </row>
    <row r="14" spans="1:11" ht="16.5" customHeight="1">
      <c r="A14" s="177"/>
      <c r="B14" s="180"/>
      <c r="C14" s="127"/>
      <c r="D14" s="122"/>
      <c r="E14" s="138"/>
      <c r="F14" s="118"/>
      <c r="G14" s="118"/>
      <c r="H14" s="26"/>
      <c r="I14" s="27">
        <f>SUBTOTAL(9,C14:G14)</f>
        <v>0</v>
      </c>
      <c r="J14" s="181"/>
      <c r="K14" s="182"/>
    </row>
    <row r="15" spans="1:11" ht="15.75" customHeight="1">
      <c r="A15" s="165">
        <v>4</v>
      </c>
      <c r="B15" s="178" t="s">
        <v>101</v>
      </c>
      <c r="C15" s="119"/>
      <c r="D15" s="123"/>
      <c r="E15" s="129"/>
      <c r="F15" s="139"/>
      <c r="G15" s="114"/>
      <c r="H15" s="22"/>
      <c r="I15" s="23"/>
      <c r="J15" s="171">
        <f>SUM(C15:G15)</f>
        <v>0</v>
      </c>
      <c r="K15" s="174"/>
    </row>
    <row r="16" spans="1:11" ht="15.75" customHeight="1">
      <c r="A16" s="166"/>
      <c r="B16" s="179"/>
      <c r="C16" s="121"/>
      <c r="D16" s="125"/>
      <c r="E16" s="135"/>
      <c r="F16" s="137"/>
      <c r="G16" s="116"/>
      <c r="H16" s="24">
        <f>SUBTOTAL(9,C16:G16)</f>
        <v>0</v>
      </c>
      <c r="I16" s="25">
        <f>SUM(H16-I17)</f>
        <v>0</v>
      </c>
      <c r="J16" s="172"/>
      <c r="K16" s="175"/>
    </row>
    <row r="17" spans="1:11" ht="16.5" customHeight="1">
      <c r="A17" s="177"/>
      <c r="B17" s="180"/>
      <c r="C17" s="122"/>
      <c r="D17" s="127"/>
      <c r="E17" s="122"/>
      <c r="F17" s="138"/>
      <c r="G17" s="118"/>
      <c r="H17" s="26"/>
      <c r="I17" s="27">
        <f>SUBTOTAL(9,C17:G17)</f>
        <v>0</v>
      </c>
      <c r="J17" s="181"/>
      <c r="K17" s="182"/>
    </row>
    <row r="18" spans="1:11" ht="15.75">
      <c r="A18" s="165">
        <v>5</v>
      </c>
      <c r="B18" s="188" t="s">
        <v>102</v>
      </c>
      <c r="C18" s="114"/>
      <c r="D18" s="123"/>
      <c r="E18" s="123"/>
      <c r="F18" s="129"/>
      <c r="G18" s="120"/>
      <c r="H18" s="22"/>
      <c r="I18" s="23"/>
      <c r="J18" s="171">
        <f>SUM(C18:G18)</f>
        <v>0</v>
      </c>
      <c r="K18" s="174"/>
    </row>
    <row r="19" spans="1:11" ht="15">
      <c r="A19" s="166"/>
      <c r="B19" s="189"/>
      <c r="C19" s="116"/>
      <c r="D19" s="116"/>
      <c r="E19" s="116"/>
      <c r="F19" s="116"/>
      <c r="G19" s="115"/>
      <c r="H19" s="24">
        <f>SUBTOTAL(9,C19:G19)</f>
        <v>0</v>
      </c>
      <c r="I19" s="25">
        <f>SUM(H19-I20)</f>
        <v>0</v>
      </c>
      <c r="J19" s="172"/>
      <c r="K19" s="175"/>
    </row>
    <row r="20" spans="1:11" ht="15.75" thickBot="1">
      <c r="A20" s="167"/>
      <c r="B20" s="190"/>
      <c r="C20" s="130"/>
      <c r="D20" s="130"/>
      <c r="E20" s="130"/>
      <c r="F20" s="130"/>
      <c r="G20" s="131"/>
      <c r="H20" s="28"/>
      <c r="I20" s="29">
        <f>SUBTOTAL(109,C20:G20)</f>
        <v>0</v>
      </c>
      <c r="J20" s="173"/>
      <c r="K20" s="176"/>
    </row>
    <row r="21" spans="7:9" ht="13.5">
      <c r="G21" s="10" t="str">
        <f>IF(H21&lt;&gt;I21,"! Väravate vahe ei ole õige. Andmete sisestus pooleli või tulemused sisestatud valesti =&gt;&gt;"," ")</f>
        <v> </v>
      </c>
      <c r="H21" s="132">
        <f>SUM(H6:H20)</f>
        <v>0</v>
      </c>
      <c r="I21" s="132">
        <f>I20+I17+I11+I8+I14</f>
        <v>0</v>
      </c>
    </row>
  </sheetData>
  <sheetProtection/>
  <mergeCells count="21">
    <mergeCell ref="B12:B14"/>
    <mergeCell ref="K12:K14"/>
    <mergeCell ref="A9:A11"/>
    <mergeCell ref="B9:B11"/>
    <mergeCell ref="J9:J11"/>
    <mergeCell ref="K9:K11"/>
    <mergeCell ref="H5:I5"/>
    <mergeCell ref="A6:A8"/>
    <mergeCell ref="B6:B8"/>
    <mergeCell ref="J6:J8"/>
    <mergeCell ref="K6:K8"/>
    <mergeCell ref="A18:A20"/>
    <mergeCell ref="B18:B20"/>
    <mergeCell ref="J18:J20"/>
    <mergeCell ref="K18:K20"/>
    <mergeCell ref="A12:A14"/>
    <mergeCell ref="A15:A17"/>
    <mergeCell ref="B15:B17"/>
    <mergeCell ref="J15:J17"/>
    <mergeCell ref="K15:K17"/>
    <mergeCell ref="J12:J14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Andris Uibo</cp:lastModifiedBy>
  <cp:lastPrinted>2021-10-01T07:05:56Z</cp:lastPrinted>
  <dcterms:created xsi:type="dcterms:W3CDTF">2003-10-17T15:08:06Z</dcterms:created>
  <dcterms:modified xsi:type="dcterms:W3CDTF">2022-09-27T05:47:13Z</dcterms:modified>
  <cp:category/>
  <cp:version/>
  <cp:contentType/>
  <cp:contentStatus/>
</cp:coreProperties>
</file>